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<sst xmlns="http://schemas.openxmlformats.org/spreadsheetml/2006/main" count="65" uniqueCount="21">
  <si>
    <t>km</t>
  </si>
  <si>
    <t>+</t>
  </si>
  <si>
    <t>a</t>
  </si>
  <si>
    <t>b</t>
  </si>
  <si>
    <t>c</t>
  </si>
  <si>
    <t>Długość odcinka</t>
  </si>
  <si>
    <t>Objętość</t>
  </si>
  <si>
    <t xml:space="preserve">Uwagi </t>
  </si>
  <si>
    <t xml:space="preserve">(a+2c+b)/4 </t>
  </si>
  <si>
    <t xml:space="preserve">Pow. przekr. </t>
  </si>
  <si>
    <t xml:space="preserve">Śred. pow. </t>
  </si>
  <si>
    <t>m</t>
  </si>
  <si>
    <t>Razem</t>
  </si>
  <si>
    <t>Kilometraż</t>
  </si>
  <si>
    <t>Różnica       cm</t>
  </si>
  <si>
    <t xml:space="preserve">Szerokość </t>
  </si>
  <si>
    <t>m2</t>
  </si>
  <si>
    <t>m3</t>
  </si>
  <si>
    <t>x</t>
  </si>
  <si>
    <t>=</t>
  </si>
  <si>
    <t>TABELA WYRÓWNANIA NAWIERZCHNI      załącznik Nr 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</si>
</sst>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00"/>
    <numFmt numFmtId="166" formatCode="0.0"/>
    <numFmt numFmtId="167" formatCode="00\-000"/>
  </numFmts>
  <fonts count="45">
    <font>
      <sz val="10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6"/>
      <name val="Times New Roman CE"/>
      <family val="1"/>
    </font>
    <font>
      <b/>
      <sz val="11"/>
      <name val="Times New Roman CE"/>
      <family val="1"/>
    </font>
    <font>
      <sz val="11"/>
      <name val="Arial CE"/>
      <family val="0"/>
    </font>
    <font>
      <b/>
      <i/>
      <sz val="11"/>
      <name val="Times New Roman CE"/>
      <family val="1"/>
    </font>
    <font>
      <b/>
      <i/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tted"/>
      <right style="dotted"/>
      <top style="dotted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medium"/>
      <top style="medium"/>
      <bottom style="thick"/>
    </border>
    <border>
      <left style="thin"/>
      <right style="medium"/>
      <top style="thin"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14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1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166" fontId="5" fillId="0" borderId="19" xfId="0" applyNumberFormat="1" applyFont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7" fillId="0" borderId="22" xfId="0" applyFont="1" applyBorder="1" applyAlignment="1">
      <alignment/>
    </xf>
    <xf numFmtId="2" fontId="8" fillId="0" borderId="22" xfId="0" applyNumberFormat="1" applyFont="1" applyBorder="1" applyAlignment="1">
      <alignment/>
    </xf>
    <xf numFmtId="0" fontId="5" fillId="0" borderId="23" xfId="0" applyFont="1" applyBorder="1" applyAlignment="1">
      <alignment/>
    </xf>
    <xf numFmtId="166" fontId="5" fillId="0" borderId="12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2" fontId="5" fillId="0" borderId="12" xfId="0" applyNumberFormat="1" applyFont="1" applyBorder="1" applyAlignment="1">
      <alignment horizontal="left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5" fillId="36" borderId="0" xfId="0" applyFont="1" applyFill="1" applyAlignment="1">
      <alignment/>
    </xf>
    <xf numFmtId="0" fontId="5" fillId="36" borderId="10" xfId="0" applyFont="1" applyFill="1" applyBorder="1" applyAlignment="1">
      <alignment/>
    </xf>
    <xf numFmtId="0" fontId="0" fillId="36" borderId="0" xfId="0" applyFill="1" applyAlignment="1">
      <alignment/>
    </xf>
    <xf numFmtId="1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left"/>
    </xf>
    <xf numFmtId="166" fontId="5" fillId="0" borderId="13" xfId="0" applyNumberFormat="1" applyFont="1" applyFill="1" applyBorder="1" applyAlignment="1">
      <alignment horizontal="center"/>
    </xf>
    <xf numFmtId="166" fontId="5" fillId="0" borderId="14" xfId="0" applyNumberFormat="1" applyFont="1" applyFill="1" applyBorder="1" applyAlignment="1">
      <alignment horizontal="center"/>
    </xf>
    <xf numFmtId="166" fontId="5" fillId="0" borderId="15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left"/>
    </xf>
    <xf numFmtId="166" fontId="5" fillId="0" borderId="34" xfId="0" applyNumberFormat="1" applyFont="1" applyFill="1" applyBorder="1" applyAlignment="1">
      <alignment horizontal="center"/>
    </xf>
    <xf numFmtId="166" fontId="5" fillId="0" borderId="35" xfId="0" applyNumberFormat="1" applyFont="1" applyFill="1" applyBorder="1" applyAlignment="1">
      <alignment horizontal="center"/>
    </xf>
    <xf numFmtId="166" fontId="5" fillId="0" borderId="36" xfId="0" applyNumberFormat="1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1" fontId="5" fillId="37" borderId="11" xfId="0" applyNumberFormat="1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2" fontId="5" fillId="37" borderId="12" xfId="0" applyNumberFormat="1" applyFont="1" applyFill="1" applyBorder="1" applyAlignment="1">
      <alignment horizontal="left"/>
    </xf>
    <xf numFmtId="2" fontId="5" fillId="37" borderId="12" xfId="0" applyNumberFormat="1" applyFont="1" applyFill="1" applyBorder="1" applyAlignment="1">
      <alignment horizontal="center"/>
    </xf>
    <xf numFmtId="166" fontId="5" fillId="37" borderId="13" xfId="0" applyNumberFormat="1" applyFont="1" applyFill="1" applyBorder="1" applyAlignment="1">
      <alignment horizontal="center"/>
    </xf>
    <xf numFmtId="166" fontId="5" fillId="37" borderId="14" xfId="0" applyNumberFormat="1" applyFont="1" applyFill="1" applyBorder="1" applyAlignment="1">
      <alignment horizontal="center"/>
    </xf>
    <xf numFmtId="166" fontId="5" fillId="37" borderId="15" xfId="0" applyNumberFormat="1" applyFont="1" applyFill="1" applyBorder="1" applyAlignment="1">
      <alignment horizontal="center"/>
    </xf>
    <xf numFmtId="164" fontId="5" fillId="37" borderId="12" xfId="0" applyNumberFormat="1" applyFont="1" applyFill="1" applyBorder="1" applyAlignment="1">
      <alignment horizontal="center"/>
    </xf>
    <xf numFmtId="0" fontId="5" fillId="37" borderId="16" xfId="0" applyFont="1" applyFill="1" applyBorder="1" applyAlignment="1">
      <alignment/>
    </xf>
    <xf numFmtId="0" fontId="5" fillId="37" borderId="32" xfId="0" applyFont="1" applyFill="1" applyBorder="1" applyAlignment="1">
      <alignment horizontal="center"/>
    </xf>
    <xf numFmtId="0" fontId="5" fillId="37" borderId="33" xfId="0" applyFont="1" applyFill="1" applyBorder="1" applyAlignment="1">
      <alignment horizontal="center"/>
    </xf>
    <xf numFmtId="2" fontId="5" fillId="37" borderId="33" xfId="0" applyNumberFormat="1" applyFont="1" applyFill="1" applyBorder="1" applyAlignment="1">
      <alignment horizontal="left"/>
    </xf>
    <xf numFmtId="2" fontId="5" fillId="37" borderId="33" xfId="0" applyNumberFormat="1" applyFont="1" applyFill="1" applyBorder="1" applyAlignment="1">
      <alignment horizontal="center"/>
    </xf>
    <xf numFmtId="166" fontId="5" fillId="37" borderId="34" xfId="0" applyNumberFormat="1" applyFont="1" applyFill="1" applyBorder="1" applyAlignment="1">
      <alignment horizontal="center"/>
    </xf>
    <xf numFmtId="166" fontId="5" fillId="37" borderId="35" xfId="0" applyNumberFormat="1" applyFont="1" applyFill="1" applyBorder="1" applyAlignment="1">
      <alignment horizontal="center"/>
    </xf>
    <xf numFmtId="166" fontId="5" fillId="37" borderId="36" xfId="0" applyNumberFormat="1" applyFont="1" applyFill="1" applyBorder="1" applyAlignment="1">
      <alignment horizontal="center"/>
    </xf>
    <xf numFmtId="164" fontId="5" fillId="37" borderId="33" xfId="0" applyNumberFormat="1" applyFont="1" applyFill="1" applyBorder="1" applyAlignment="1">
      <alignment horizontal="center"/>
    </xf>
    <xf numFmtId="1" fontId="5" fillId="37" borderId="33" xfId="0" applyNumberFormat="1" applyFont="1" applyFill="1" applyBorder="1" applyAlignment="1">
      <alignment horizontal="center"/>
    </xf>
    <xf numFmtId="0" fontId="5" fillId="37" borderId="37" xfId="0" applyFont="1" applyFill="1" applyBorder="1" applyAlignment="1">
      <alignment/>
    </xf>
    <xf numFmtId="0" fontId="5" fillId="37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/>
    </xf>
    <xf numFmtId="0" fontId="5" fillId="37" borderId="37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34" borderId="39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92"/>
  <sheetViews>
    <sheetView tabSelected="1" zoomScale="75" zoomScaleNormal="75" zoomScalePageLayoutView="0" workbookViewId="0" topLeftCell="A1">
      <selection activeCell="D94" sqref="D94"/>
    </sheetView>
  </sheetViews>
  <sheetFormatPr defaultColWidth="9.00390625" defaultRowHeight="12.75"/>
  <cols>
    <col min="1" max="1" width="3.00390625" style="0" customWidth="1"/>
    <col min="2" max="2" width="2.125" style="0" customWidth="1"/>
    <col min="3" max="3" width="7.50390625" style="0" customWidth="1"/>
    <col min="4" max="4" width="11.00390625" style="0" customWidth="1"/>
    <col min="5" max="6" width="5.625" style="0" customWidth="1"/>
    <col min="7" max="7" width="5.50390625" style="0" customWidth="1"/>
    <col min="8" max="8" width="9.375" style="0" customWidth="1"/>
    <col min="9" max="9" width="8.125" style="0" customWidth="1"/>
    <col min="10" max="10" width="8.625" style="0" customWidth="1"/>
    <col min="12" max="12" width="9.875" style="0" customWidth="1"/>
    <col min="13" max="13" width="8.50390625" style="0" customWidth="1"/>
    <col min="15" max="15" width="9.875" style="0" customWidth="1"/>
  </cols>
  <sheetData>
    <row r="1" spans="1:13" ht="21" thickBot="1">
      <c r="A1" s="86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5" ht="36" customHeight="1">
      <c r="A2" s="91" t="s">
        <v>13</v>
      </c>
      <c r="B2" s="92"/>
      <c r="C2" s="92"/>
      <c r="D2" s="29" t="s">
        <v>15</v>
      </c>
      <c r="E2" s="88" t="s">
        <v>14</v>
      </c>
      <c r="F2" s="89"/>
      <c r="G2" s="90"/>
      <c r="H2" s="29" t="s">
        <v>8</v>
      </c>
      <c r="I2" s="29" t="s">
        <v>9</v>
      </c>
      <c r="J2" s="29" t="s">
        <v>10</v>
      </c>
      <c r="K2" s="29" t="s">
        <v>5</v>
      </c>
      <c r="L2" s="29" t="s">
        <v>6</v>
      </c>
      <c r="M2" s="30" t="s">
        <v>7</v>
      </c>
      <c r="N2" s="3"/>
      <c r="O2" s="4" t="s">
        <v>13</v>
      </c>
    </row>
    <row r="3" spans="1:15" ht="13.5">
      <c r="A3" s="31" t="s">
        <v>0</v>
      </c>
      <c r="B3" s="32"/>
      <c r="C3" s="32" t="s">
        <v>11</v>
      </c>
      <c r="D3" s="32" t="s">
        <v>11</v>
      </c>
      <c r="E3" s="33" t="s">
        <v>2</v>
      </c>
      <c r="F3" s="34" t="s">
        <v>4</v>
      </c>
      <c r="G3" s="35" t="s">
        <v>3</v>
      </c>
      <c r="H3" s="32" t="s">
        <v>11</v>
      </c>
      <c r="I3" s="32" t="s">
        <v>16</v>
      </c>
      <c r="J3" s="32" t="s">
        <v>16</v>
      </c>
      <c r="K3" s="32" t="s">
        <v>11</v>
      </c>
      <c r="L3" s="32" t="s">
        <v>17</v>
      </c>
      <c r="M3" s="36"/>
      <c r="N3" s="3"/>
      <c r="O3" s="5"/>
    </row>
    <row r="4" spans="1:15" ht="14.25">
      <c r="A4" s="93">
        <v>1</v>
      </c>
      <c r="B4" s="94"/>
      <c r="C4" s="94"/>
      <c r="D4" s="37">
        <v>2</v>
      </c>
      <c r="E4" s="94">
        <v>3</v>
      </c>
      <c r="F4" s="94"/>
      <c r="G4" s="94"/>
      <c r="H4" s="37">
        <v>4</v>
      </c>
      <c r="I4" s="37">
        <v>5</v>
      </c>
      <c r="J4" s="37">
        <v>6</v>
      </c>
      <c r="K4" s="37">
        <v>7</v>
      </c>
      <c r="L4" s="37">
        <v>8</v>
      </c>
      <c r="M4" s="38">
        <v>9</v>
      </c>
      <c r="N4" s="3"/>
      <c r="O4" s="5"/>
    </row>
    <row r="5" spans="1:15" ht="13.5">
      <c r="A5" s="43">
        <v>0</v>
      </c>
      <c r="B5" s="44" t="s">
        <v>1</v>
      </c>
      <c r="C5" s="45">
        <v>0</v>
      </c>
      <c r="D5" s="50">
        <v>5.1</v>
      </c>
      <c r="E5" s="46">
        <v>0</v>
      </c>
      <c r="F5" s="47">
        <v>0</v>
      </c>
      <c r="G5" s="48">
        <v>0</v>
      </c>
      <c r="H5" s="49">
        <f>(E5+2*F5+G5)/400</f>
        <v>0</v>
      </c>
      <c r="I5" s="44">
        <f>H5*D5</f>
        <v>0</v>
      </c>
      <c r="J5" s="44"/>
      <c r="K5" s="44"/>
      <c r="L5" s="50"/>
      <c r="M5" s="51"/>
      <c r="N5" s="3"/>
      <c r="O5" s="5">
        <f>(A5*1000+C5)</f>
        <v>0</v>
      </c>
    </row>
    <row r="6" spans="1:15" ht="13.5">
      <c r="A6" s="52"/>
      <c r="B6" s="53"/>
      <c r="C6" s="54"/>
      <c r="D6" s="60"/>
      <c r="E6" s="55"/>
      <c r="F6" s="56"/>
      <c r="G6" s="57"/>
      <c r="H6" s="58"/>
      <c r="I6" s="53"/>
      <c r="J6" s="53">
        <f>IF(K6&gt;0,(I7+I5)*0.5,IF(K6&lt;=0,0))</f>
        <v>0.07012499999999999</v>
      </c>
      <c r="K6" s="59">
        <f>IF(O7-O5&gt;0,O7-O5,IF(O7-O5&lt;=0,0))</f>
        <v>50</v>
      </c>
      <c r="L6" s="60">
        <f>J6*K6</f>
        <v>3.5062499999999996</v>
      </c>
      <c r="M6" s="61"/>
      <c r="N6" s="3"/>
      <c r="O6" s="5"/>
    </row>
    <row r="7" spans="1:15" ht="13.5">
      <c r="A7" s="64">
        <v>0</v>
      </c>
      <c r="B7" s="65" t="s">
        <v>1</v>
      </c>
      <c r="C7" s="66">
        <v>50</v>
      </c>
      <c r="D7" s="67">
        <v>5.1</v>
      </c>
      <c r="E7" s="68">
        <v>0</v>
      </c>
      <c r="F7" s="69">
        <v>0</v>
      </c>
      <c r="G7" s="70">
        <v>11</v>
      </c>
      <c r="H7" s="71">
        <f>(E7+2*F7+G7)/400</f>
        <v>0.0275</v>
      </c>
      <c r="I7" s="65">
        <f>H7*D7</f>
        <v>0.14024999999999999</v>
      </c>
      <c r="J7" s="65"/>
      <c r="K7" s="65"/>
      <c r="L7" s="67"/>
      <c r="M7" s="72"/>
      <c r="N7" s="3"/>
      <c r="O7" s="5">
        <f>(A7*1000+C7)</f>
        <v>50</v>
      </c>
    </row>
    <row r="8" spans="1:15" ht="13.5">
      <c r="A8" s="73"/>
      <c r="B8" s="74"/>
      <c r="C8" s="75"/>
      <c r="D8" s="76"/>
      <c r="E8" s="77"/>
      <c r="F8" s="78"/>
      <c r="G8" s="79"/>
      <c r="H8" s="80"/>
      <c r="I8" s="74"/>
      <c r="J8" s="74">
        <f>IF(K8&gt;0,(I9+I7)*0.5,IF(K8&lt;=0,0))</f>
        <v>0.16574999999999998</v>
      </c>
      <c r="K8" s="81">
        <f>IF(O9-O7&gt;0,O9-O7,IF(O9-O7&lt;=0,0))</f>
        <v>50</v>
      </c>
      <c r="L8" s="76">
        <f>J8*K8</f>
        <v>8.2875</v>
      </c>
      <c r="M8" s="82"/>
      <c r="N8" s="3"/>
      <c r="O8" s="5"/>
    </row>
    <row r="9" spans="1:88" s="39" customFormat="1" ht="13.5">
      <c r="A9" s="43">
        <v>0</v>
      </c>
      <c r="B9" s="44" t="s">
        <v>1</v>
      </c>
      <c r="C9" s="45">
        <v>100</v>
      </c>
      <c r="D9" s="50">
        <v>5.1</v>
      </c>
      <c r="E9" s="46">
        <v>0</v>
      </c>
      <c r="F9" s="47">
        <v>2</v>
      </c>
      <c r="G9" s="48">
        <v>11</v>
      </c>
      <c r="H9" s="49">
        <f>(E9+2*F9+G9)/400</f>
        <v>0.0375</v>
      </c>
      <c r="I9" s="44">
        <f>H9*D9</f>
        <v>0.19124999999999998</v>
      </c>
      <c r="J9" s="44"/>
      <c r="K9" s="44"/>
      <c r="L9" s="50"/>
      <c r="M9" s="51"/>
      <c r="N9" s="40"/>
      <c r="O9" s="41">
        <f>(A9*1000+C9)</f>
        <v>100</v>
      </c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</row>
    <row r="10" spans="1:88" s="39" customFormat="1" ht="13.5">
      <c r="A10" s="52"/>
      <c r="B10" s="53"/>
      <c r="C10" s="54"/>
      <c r="D10" s="60"/>
      <c r="E10" s="55"/>
      <c r="F10" s="56"/>
      <c r="G10" s="57"/>
      <c r="H10" s="58"/>
      <c r="I10" s="53"/>
      <c r="J10" s="53">
        <f>IF(K10&gt;0,(I11+I9)*0.5,IF(K10&lt;=0,0))</f>
        <v>0.12112499999999998</v>
      </c>
      <c r="K10" s="59">
        <f>IF(O11-O9&gt;0,O11-O9,IF(O11-O9&lt;=0,0))</f>
        <v>50</v>
      </c>
      <c r="L10" s="60">
        <f>J10*K10</f>
        <v>6.0562499999999995</v>
      </c>
      <c r="M10" s="61"/>
      <c r="N10" s="40"/>
      <c r="O10" s="41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</row>
    <row r="11" spans="1:15" ht="13.5">
      <c r="A11" s="64">
        <v>0</v>
      </c>
      <c r="B11" s="65" t="s">
        <v>1</v>
      </c>
      <c r="C11" s="66">
        <v>150</v>
      </c>
      <c r="D11" s="67">
        <v>5.1</v>
      </c>
      <c r="E11" s="68">
        <v>0</v>
      </c>
      <c r="F11" s="69">
        <v>2</v>
      </c>
      <c r="G11" s="70">
        <v>0</v>
      </c>
      <c r="H11" s="71">
        <f>(E11+2*F11+G11)/400</f>
        <v>0.01</v>
      </c>
      <c r="I11" s="65">
        <f>H11*D11</f>
        <v>0.051</v>
      </c>
      <c r="J11" s="65"/>
      <c r="K11" s="65"/>
      <c r="L11" s="67"/>
      <c r="M11" s="72"/>
      <c r="N11" s="3"/>
      <c r="O11" s="5">
        <f>(A11*1000+C11)</f>
        <v>150</v>
      </c>
    </row>
    <row r="12" spans="1:15" ht="13.5">
      <c r="A12" s="73"/>
      <c r="B12" s="74"/>
      <c r="C12" s="75"/>
      <c r="D12" s="76"/>
      <c r="E12" s="77"/>
      <c r="F12" s="78"/>
      <c r="G12" s="79"/>
      <c r="H12" s="80"/>
      <c r="I12" s="74"/>
      <c r="J12" s="74">
        <f>IF(K12&gt;0,(I13+I11)*0.5,IF(K12&lt;=0,0))</f>
        <v>0.03825</v>
      </c>
      <c r="K12" s="81">
        <f>IF(O13-O11&gt;0,O13-O11,IF(O13-O11&lt;=0,0))</f>
        <v>50</v>
      </c>
      <c r="L12" s="76">
        <f>J12*K12</f>
        <v>1.9124999999999999</v>
      </c>
      <c r="M12" s="82"/>
      <c r="N12" s="3"/>
      <c r="O12" s="5"/>
    </row>
    <row r="13" spans="1:15" ht="13.5">
      <c r="A13" s="43">
        <v>0</v>
      </c>
      <c r="B13" s="44" t="s">
        <v>1</v>
      </c>
      <c r="C13" s="45">
        <v>200</v>
      </c>
      <c r="D13" s="50">
        <v>5.1</v>
      </c>
      <c r="E13" s="46">
        <v>0</v>
      </c>
      <c r="F13" s="47">
        <v>0</v>
      </c>
      <c r="G13" s="48">
        <v>2</v>
      </c>
      <c r="H13" s="49">
        <f>(E13+2*F13+G13)/400</f>
        <v>0.005</v>
      </c>
      <c r="I13" s="44">
        <f>H13*D13</f>
        <v>0.0255</v>
      </c>
      <c r="J13" s="44"/>
      <c r="K13" s="44"/>
      <c r="L13" s="50"/>
      <c r="M13" s="62"/>
      <c r="N13" s="3"/>
      <c r="O13" s="5">
        <f>(A13*1000+C13)</f>
        <v>200</v>
      </c>
    </row>
    <row r="14" spans="1:15" ht="13.5">
      <c r="A14" s="52"/>
      <c r="B14" s="53"/>
      <c r="C14" s="54"/>
      <c r="D14" s="60"/>
      <c r="E14" s="55"/>
      <c r="F14" s="56"/>
      <c r="G14" s="57"/>
      <c r="H14" s="58"/>
      <c r="I14" s="53"/>
      <c r="J14" s="53">
        <f>IF(K14&gt;0,(I15+I13)*0.5,IF(K14&lt;=0,0))</f>
        <v>0.14025</v>
      </c>
      <c r="K14" s="59">
        <f>IF(O15-O13&gt;0,O15-O13,IF(O15-O13&lt;=0,0))</f>
        <v>50</v>
      </c>
      <c r="L14" s="60">
        <f>J14*K14</f>
        <v>7.012500000000001</v>
      </c>
      <c r="M14" s="61"/>
      <c r="N14" s="3"/>
      <c r="O14" s="5"/>
    </row>
    <row r="15" spans="1:15" ht="13.5">
      <c r="A15" s="64">
        <v>0</v>
      </c>
      <c r="B15" s="65" t="s">
        <v>1</v>
      </c>
      <c r="C15" s="66">
        <v>250</v>
      </c>
      <c r="D15" s="67">
        <v>5.1</v>
      </c>
      <c r="E15" s="68">
        <v>14</v>
      </c>
      <c r="F15" s="69">
        <v>3</v>
      </c>
      <c r="G15" s="70">
        <v>0</v>
      </c>
      <c r="H15" s="71">
        <f>(E15+2*F15+G15)/400</f>
        <v>0.05</v>
      </c>
      <c r="I15" s="65">
        <f>H15*D15</f>
        <v>0.255</v>
      </c>
      <c r="J15" s="65"/>
      <c r="K15" s="65"/>
      <c r="L15" s="67"/>
      <c r="M15" s="72"/>
      <c r="N15" s="3"/>
      <c r="O15" s="5">
        <f>(A15*1000+C15)</f>
        <v>250</v>
      </c>
    </row>
    <row r="16" spans="1:15" ht="13.5">
      <c r="A16" s="73"/>
      <c r="B16" s="74"/>
      <c r="C16" s="75"/>
      <c r="D16" s="76"/>
      <c r="E16" s="77"/>
      <c r="F16" s="78"/>
      <c r="G16" s="79"/>
      <c r="H16" s="80"/>
      <c r="I16" s="74"/>
      <c r="J16" s="74">
        <f>IF(K16&gt;0,(I17+I15)*0.5,IF(K16&lt;=0,0))</f>
        <v>0.172125</v>
      </c>
      <c r="K16" s="81">
        <f>IF(O17-O15&gt;0,O17-O15,IF(O17-O15&lt;=0,0))</f>
        <v>50</v>
      </c>
      <c r="L16" s="76">
        <f>J16*K16</f>
        <v>8.60625</v>
      </c>
      <c r="M16" s="82"/>
      <c r="N16" s="3"/>
      <c r="O16" s="5"/>
    </row>
    <row r="17" spans="1:15" ht="13.5">
      <c r="A17" s="43">
        <v>0</v>
      </c>
      <c r="B17" s="44" t="s">
        <v>1</v>
      </c>
      <c r="C17" s="45">
        <v>300</v>
      </c>
      <c r="D17" s="50">
        <v>5.1</v>
      </c>
      <c r="E17" s="46">
        <v>0</v>
      </c>
      <c r="F17" s="47">
        <v>2</v>
      </c>
      <c r="G17" s="48">
        <v>3</v>
      </c>
      <c r="H17" s="49">
        <f>(E17+2*F17+G17)/400</f>
        <v>0.0175</v>
      </c>
      <c r="I17" s="44">
        <f>H17*D17</f>
        <v>0.08925</v>
      </c>
      <c r="J17" s="44"/>
      <c r="K17" s="44"/>
      <c r="L17" s="50"/>
      <c r="M17" s="62"/>
      <c r="N17" s="3"/>
      <c r="O17" s="5">
        <f>(A17*1000+C17)</f>
        <v>300</v>
      </c>
    </row>
    <row r="18" spans="1:15" ht="13.5">
      <c r="A18" s="52"/>
      <c r="B18" s="53"/>
      <c r="C18" s="54"/>
      <c r="D18" s="60"/>
      <c r="E18" s="55"/>
      <c r="F18" s="56"/>
      <c r="G18" s="57"/>
      <c r="H18" s="58"/>
      <c r="I18" s="53"/>
      <c r="J18" s="53">
        <f>IF(K18&gt;0,(I19+I17)*0.5,IF(K18&lt;=0,0))</f>
        <v>0.146625</v>
      </c>
      <c r="K18" s="59">
        <f>IF(O19-O17&gt;0,O19-O17,IF(O19-O17&lt;=0,0))</f>
        <v>50</v>
      </c>
      <c r="L18" s="60">
        <f>J18*K18</f>
        <v>7.331250000000001</v>
      </c>
      <c r="M18" s="61"/>
      <c r="N18" s="3"/>
      <c r="O18" s="5"/>
    </row>
    <row r="19" spans="1:15" ht="13.5">
      <c r="A19" s="64">
        <v>0</v>
      </c>
      <c r="B19" s="65" t="s">
        <v>1</v>
      </c>
      <c r="C19" s="66">
        <v>350</v>
      </c>
      <c r="D19" s="67">
        <v>5.1</v>
      </c>
      <c r="E19" s="68">
        <v>0</v>
      </c>
      <c r="F19" s="69">
        <v>3</v>
      </c>
      <c r="G19" s="70">
        <v>10</v>
      </c>
      <c r="H19" s="71">
        <f>(E19+2*F19+G19)/400</f>
        <v>0.04</v>
      </c>
      <c r="I19" s="65">
        <f>H19*D19</f>
        <v>0.204</v>
      </c>
      <c r="J19" s="65"/>
      <c r="K19" s="65"/>
      <c r="L19" s="67"/>
      <c r="M19" s="83"/>
      <c r="N19" s="3"/>
      <c r="O19" s="5">
        <f>(A19*1000+C19)</f>
        <v>350</v>
      </c>
    </row>
    <row r="20" spans="1:15" ht="13.5">
      <c r="A20" s="73"/>
      <c r="B20" s="74"/>
      <c r="C20" s="75"/>
      <c r="D20" s="76"/>
      <c r="E20" s="77"/>
      <c r="F20" s="78"/>
      <c r="G20" s="79"/>
      <c r="H20" s="80"/>
      <c r="I20" s="74"/>
      <c r="J20" s="74">
        <f>IF(K20&gt;0,(I21+I19)*0.5,IF(K20&lt;=0,0))</f>
        <v>0.153</v>
      </c>
      <c r="K20" s="81">
        <f>IF(O21-O19&gt;0,O21-O19,IF(O21-O19&lt;=0,0))</f>
        <v>50</v>
      </c>
      <c r="L20" s="76">
        <f>J20*K20</f>
        <v>7.6499999999999995</v>
      </c>
      <c r="M20" s="82"/>
      <c r="N20" s="3"/>
      <c r="O20" s="5"/>
    </row>
    <row r="21" spans="1:15" ht="13.5">
      <c r="A21" s="43">
        <v>0</v>
      </c>
      <c r="B21" s="44" t="s">
        <v>1</v>
      </c>
      <c r="C21" s="45">
        <v>400</v>
      </c>
      <c r="D21" s="50">
        <v>5.1</v>
      </c>
      <c r="E21" s="46">
        <v>2</v>
      </c>
      <c r="F21" s="47">
        <v>3</v>
      </c>
      <c r="G21" s="48">
        <v>0</v>
      </c>
      <c r="H21" s="49">
        <f>(E21+2*F21+G21)/400</f>
        <v>0.02</v>
      </c>
      <c r="I21" s="44">
        <f>H21*D21</f>
        <v>0.102</v>
      </c>
      <c r="J21" s="44"/>
      <c r="K21" s="44"/>
      <c r="L21" s="50"/>
      <c r="M21" s="62"/>
      <c r="N21" s="3"/>
      <c r="O21" s="5">
        <f>(A21*1000+C21)</f>
        <v>400</v>
      </c>
    </row>
    <row r="22" spans="1:15" ht="13.5">
      <c r="A22" s="52"/>
      <c r="B22" s="53"/>
      <c r="C22" s="54"/>
      <c r="D22" s="60"/>
      <c r="E22" s="55"/>
      <c r="F22" s="56"/>
      <c r="G22" s="57"/>
      <c r="H22" s="58"/>
      <c r="I22" s="53"/>
      <c r="J22" s="53">
        <f>IF(K22&gt;0,(I23+I21)*0.5,IF(K22&lt;=0,0))</f>
        <v>0.06375</v>
      </c>
      <c r="K22" s="59">
        <f>IF(O23-O21&gt;0,O23-O21,IF(O23-O21&lt;=0,0))</f>
        <v>50</v>
      </c>
      <c r="L22" s="60">
        <f>J22*K22</f>
        <v>3.1875</v>
      </c>
      <c r="M22" s="61"/>
      <c r="N22" s="3"/>
      <c r="O22" s="5"/>
    </row>
    <row r="23" spans="1:15" ht="13.5">
      <c r="A23" s="64">
        <v>0</v>
      </c>
      <c r="B23" s="65" t="s">
        <v>1</v>
      </c>
      <c r="C23" s="66">
        <v>450</v>
      </c>
      <c r="D23" s="67">
        <v>5.1</v>
      </c>
      <c r="E23" s="68">
        <v>0</v>
      </c>
      <c r="F23" s="69">
        <v>0</v>
      </c>
      <c r="G23" s="70">
        <v>2</v>
      </c>
      <c r="H23" s="71">
        <f>(E23+2*F23+G23)/400</f>
        <v>0.005</v>
      </c>
      <c r="I23" s="65">
        <f>H23*D23</f>
        <v>0.0255</v>
      </c>
      <c r="J23" s="65"/>
      <c r="K23" s="65"/>
      <c r="L23" s="67"/>
      <c r="M23" s="84"/>
      <c r="N23" s="3"/>
      <c r="O23" s="5">
        <f>(A23*1000+C23)</f>
        <v>450</v>
      </c>
    </row>
    <row r="24" spans="1:15" ht="13.5">
      <c r="A24" s="73"/>
      <c r="B24" s="74"/>
      <c r="C24" s="75"/>
      <c r="D24" s="76"/>
      <c r="E24" s="77"/>
      <c r="F24" s="78"/>
      <c r="G24" s="79"/>
      <c r="H24" s="80"/>
      <c r="I24" s="74"/>
      <c r="J24" s="74">
        <f>IF(K24&gt;0,(I25+I23)*0.5,IF(K24&lt;=0,0))</f>
        <v>0.03825</v>
      </c>
      <c r="K24" s="81">
        <f>IF(O25-O23&gt;0,O25-O23,IF(O25-O23&lt;=0,0))</f>
        <v>50</v>
      </c>
      <c r="L24" s="76">
        <f>J24*K24</f>
        <v>1.9124999999999999</v>
      </c>
      <c r="M24" s="82"/>
      <c r="N24" s="3"/>
      <c r="O24" s="5"/>
    </row>
    <row r="25" spans="1:15" ht="13.5">
      <c r="A25" s="43">
        <v>0</v>
      </c>
      <c r="B25" s="44" t="s">
        <v>1</v>
      </c>
      <c r="C25" s="45">
        <v>500</v>
      </c>
      <c r="D25" s="50">
        <v>5.1</v>
      </c>
      <c r="E25" s="46">
        <v>2</v>
      </c>
      <c r="F25" s="47">
        <v>0</v>
      </c>
      <c r="G25" s="48">
        <v>2</v>
      </c>
      <c r="H25" s="49">
        <f>(E25+2*F25+G25)/400</f>
        <v>0.01</v>
      </c>
      <c r="I25" s="44">
        <f>H25*D25</f>
        <v>0.051</v>
      </c>
      <c r="J25" s="44"/>
      <c r="K25" s="44"/>
      <c r="L25" s="50"/>
      <c r="M25" s="62"/>
      <c r="N25" s="3"/>
      <c r="O25" s="5">
        <f>(A25*1000+C25)</f>
        <v>500</v>
      </c>
    </row>
    <row r="26" spans="1:15" ht="13.5">
      <c r="A26" s="52"/>
      <c r="B26" s="53"/>
      <c r="C26" s="54"/>
      <c r="D26" s="60"/>
      <c r="E26" s="55"/>
      <c r="F26" s="56"/>
      <c r="G26" s="57"/>
      <c r="H26" s="58"/>
      <c r="I26" s="53"/>
      <c r="J26" s="53">
        <f>IF(K26&gt;0,(I27+I25)*0.5,IF(K26&lt;=0,0))</f>
        <v>0.07012499999999999</v>
      </c>
      <c r="K26" s="59">
        <f>IF(O27-O25&gt;0,O27-O25,IF(O27-O25&lt;=0,0))</f>
        <v>50</v>
      </c>
      <c r="L26" s="60">
        <f>J26*K26</f>
        <v>3.5062499999999996</v>
      </c>
      <c r="M26" s="63"/>
      <c r="N26" s="3"/>
      <c r="O26" s="3"/>
    </row>
    <row r="27" spans="1:15" ht="13.5">
      <c r="A27" s="64">
        <v>0</v>
      </c>
      <c r="B27" s="65" t="s">
        <v>1</v>
      </c>
      <c r="C27" s="66">
        <v>550</v>
      </c>
      <c r="D27" s="67">
        <v>5.1</v>
      </c>
      <c r="E27" s="68">
        <v>7</v>
      </c>
      <c r="F27" s="69">
        <v>0</v>
      </c>
      <c r="G27" s="70">
        <v>0</v>
      </c>
      <c r="H27" s="71">
        <f>(E27+2*F27+G27)/400</f>
        <v>0.0175</v>
      </c>
      <c r="I27" s="65">
        <f>H27*D27</f>
        <v>0.08925</v>
      </c>
      <c r="J27" s="65"/>
      <c r="K27" s="65"/>
      <c r="L27" s="67"/>
      <c r="M27" s="83"/>
      <c r="N27" s="3"/>
      <c r="O27" s="5">
        <f>(A27*1000+C27)</f>
        <v>550</v>
      </c>
    </row>
    <row r="28" spans="1:15" ht="13.5">
      <c r="A28" s="73"/>
      <c r="B28" s="74"/>
      <c r="C28" s="75"/>
      <c r="D28" s="76"/>
      <c r="E28" s="77"/>
      <c r="F28" s="78"/>
      <c r="G28" s="79"/>
      <c r="H28" s="80"/>
      <c r="I28" s="74"/>
      <c r="J28" s="74">
        <f>IF(K28&gt;0,(I29+I27)*0.5,IF(K28&lt;=0,0))</f>
        <v>0.044625</v>
      </c>
      <c r="K28" s="81">
        <f>IF(O29-O27&gt;0,O29-O27,IF(O29-O27&lt;=0,0))</f>
        <v>50</v>
      </c>
      <c r="L28" s="76">
        <f>J28*K28</f>
        <v>2.2312499999999997</v>
      </c>
      <c r="M28" s="82"/>
      <c r="N28" s="3"/>
      <c r="O28" s="5"/>
    </row>
    <row r="29" spans="1:15" ht="13.5">
      <c r="A29" s="43">
        <v>0</v>
      </c>
      <c r="B29" s="44" t="s">
        <v>1</v>
      </c>
      <c r="C29" s="45">
        <v>600</v>
      </c>
      <c r="D29" s="50">
        <v>5.1</v>
      </c>
      <c r="E29" s="46">
        <v>0</v>
      </c>
      <c r="F29" s="47">
        <v>0</v>
      </c>
      <c r="G29" s="48">
        <v>0</v>
      </c>
      <c r="H29" s="49">
        <f>(E29+2*F29+G29)/400</f>
        <v>0</v>
      </c>
      <c r="I29" s="44">
        <f>H29*D29</f>
        <v>0</v>
      </c>
      <c r="J29" s="44"/>
      <c r="K29" s="44"/>
      <c r="L29" s="50"/>
      <c r="M29" s="62"/>
      <c r="N29" s="3"/>
      <c r="O29" s="5">
        <f>(A29*1000+C29)</f>
        <v>600</v>
      </c>
    </row>
    <row r="30" spans="1:15" ht="13.5">
      <c r="A30" s="52"/>
      <c r="B30" s="53"/>
      <c r="C30" s="54"/>
      <c r="D30" s="60"/>
      <c r="E30" s="55"/>
      <c r="F30" s="56"/>
      <c r="G30" s="57"/>
      <c r="H30" s="58"/>
      <c r="I30" s="53"/>
      <c r="J30" s="53">
        <f>IF(K30&gt;0,(I31+I29)*0.5,IF(K30&lt;=0,0))</f>
        <v>0.019125</v>
      </c>
      <c r="K30" s="59">
        <f>IF(O31-O29&gt;0,O31-O29,IF(O31-O29&lt;=0,0))</f>
        <v>50</v>
      </c>
      <c r="L30" s="60">
        <f>J30*K30</f>
        <v>0.9562499999999999</v>
      </c>
      <c r="M30" s="61"/>
      <c r="N30" s="3"/>
      <c r="O30" s="3"/>
    </row>
    <row r="31" spans="1:15" ht="13.5">
      <c r="A31" s="64">
        <v>0</v>
      </c>
      <c r="B31" s="65" t="s">
        <v>1</v>
      </c>
      <c r="C31" s="66">
        <v>650</v>
      </c>
      <c r="D31" s="67">
        <v>5.1</v>
      </c>
      <c r="E31" s="68">
        <v>3</v>
      </c>
      <c r="F31" s="69">
        <v>0</v>
      </c>
      <c r="G31" s="70">
        <v>0</v>
      </c>
      <c r="H31" s="71">
        <f>(E31+2*F31+G31)/400</f>
        <v>0.0075</v>
      </c>
      <c r="I31" s="65">
        <f>H31*D31</f>
        <v>0.03825</v>
      </c>
      <c r="J31" s="65"/>
      <c r="K31" s="65"/>
      <c r="L31" s="67"/>
      <c r="M31" s="83"/>
      <c r="N31" s="3"/>
      <c r="O31" s="5">
        <f>(A31*1000+C31)</f>
        <v>650</v>
      </c>
    </row>
    <row r="32" spans="1:15" ht="13.5">
      <c r="A32" s="73"/>
      <c r="B32" s="74"/>
      <c r="C32" s="75"/>
      <c r="D32" s="76"/>
      <c r="E32" s="77"/>
      <c r="F32" s="78"/>
      <c r="G32" s="79"/>
      <c r="H32" s="80"/>
      <c r="I32" s="74"/>
      <c r="J32" s="74">
        <f>IF(K32&gt;0,(I33+I31)*0.5,IF(K32&lt;=0,0))</f>
        <v>0.057374999999999995</v>
      </c>
      <c r="K32" s="81">
        <f>IF(O33-O31&gt;0,O33-O31,IF(O33-O31&lt;=0,0))</f>
        <v>50</v>
      </c>
      <c r="L32" s="76">
        <f>J32*K32</f>
        <v>2.86875</v>
      </c>
      <c r="M32" s="82"/>
      <c r="N32" s="3"/>
      <c r="O32" s="3"/>
    </row>
    <row r="33" spans="1:15" ht="13.5">
      <c r="A33" s="43">
        <v>0</v>
      </c>
      <c r="B33" s="44" t="s">
        <v>1</v>
      </c>
      <c r="C33" s="45">
        <v>700</v>
      </c>
      <c r="D33" s="50">
        <v>5.1</v>
      </c>
      <c r="E33" s="46">
        <v>2</v>
      </c>
      <c r="F33" s="47">
        <v>2</v>
      </c>
      <c r="G33" s="48">
        <v>0</v>
      </c>
      <c r="H33" s="49">
        <f>(E33+2*F33+G33)/400</f>
        <v>0.015</v>
      </c>
      <c r="I33" s="44">
        <f>H33*D33</f>
        <v>0.0765</v>
      </c>
      <c r="J33" s="44"/>
      <c r="K33" s="44"/>
      <c r="L33" s="50"/>
      <c r="M33" s="62"/>
      <c r="N33" s="3"/>
      <c r="O33" s="5">
        <f>(A33*1000+C33)</f>
        <v>700</v>
      </c>
    </row>
    <row r="34" spans="1:15" ht="13.5">
      <c r="A34" s="52"/>
      <c r="B34" s="53"/>
      <c r="C34" s="54"/>
      <c r="D34" s="60"/>
      <c r="E34" s="55"/>
      <c r="F34" s="56"/>
      <c r="G34" s="57"/>
      <c r="H34" s="58"/>
      <c r="I34" s="53"/>
      <c r="J34" s="53">
        <f>IF(K34&gt;0,(I35+I33)*0.5,IF(K34&lt;=0,0))</f>
        <v>0.146625</v>
      </c>
      <c r="K34" s="59">
        <f>IF(O35-O33&gt;0,O35-O33,IF(O35-O33&lt;=0,0))</f>
        <v>50</v>
      </c>
      <c r="L34" s="60">
        <f>J34*K34</f>
        <v>7.331250000000001</v>
      </c>
      <c r="M34" s="61"/>
      <c r="N34" s="3"/>
      <c r="O34" s="3"/>
    </row>
    <row r="35" spans="1:15" ht="13.5">
      <c r="A35" s="64">
        <v>0</v>
      </c>
      <c r="B35" s="65" t="s">
        <v>1</v>
      </c>
      <c r="C35" s="66">
        <v>750</v>
      </c>
      <c r="D35" s="67">
        <v>5.1</v>
      </c>
      <c r="E35" s="68">
        <v>13</v>
      </c>
      <c r="F35" s="69">
        <v>2</v>
      </c>
      <c r="G35" s="70">
        <v>0</v>
      </c>
      <c r="H35" s="71">
        <f>(E35+2*F35+G35)/400</f>
        <v>0.0425</v>
      </c>
      <c r="I35" s="65">
        <f>H35*D35</f>
        <v>0.21675</v>
      </c>
      <c r="J35" s="65"/>
      <c r="K35" s="65"/>
      <c r="L35" s="67"/>
      <c r="M35" s="83"/>
      <c r="N35" s="3"/>
      <c r="O35" s="5">
        <f>(A35*1000+C35)</f>
        <v>750</v>
      </c>
    </row>
    <row r="36" spans="1:15" ht="13.5">
      <c r="A36" s="73"/>
      <c r="B36" s="74"/>
      <c r="C36" s="75"/>
      <c r="D36" s="76"/>
      <c r="E36" s="77"/>
      <c r="F36" s="78"/>
      <c r="G36" s="79"/>
      <c r="H36" s="80"/>
      <c r="I36" s="74"/>
      <c r="J36" s="74">
        <f>IF(K36&gt;0,(I37+I35)*0.5,IF(K36&lt;=0,0))</f>
        <v>0.1785</v>
      </c>
      <c r="K36" s="81">
        <f>IF(O37-O35&gt;0,O37-O35,IF(O37-O35&lt;=0,0))</f>
        <v>50</v>
      </c>
      <c r="L36" s="76">
        <f>J36*K36</f>
        <v>8.924999999999999</v>
      </c>
      <c r="M36" s="82"/>
      <c r="N36" s="3"/>
      <c r="O36" s="5"/>
    </row>
    <row r="37" spans="1:15" ht="13.5">
      <c r="A37" s="43">
        <v>0</v>
      </c>
      <c r="B37" s="44" t="s">
        <v>1</v>
      </c>
      <c r="C37" s="45">
        <v>800</v>
      </c>
      <c r="D37" s="50">
        <v>5.1</v>
      </c>
      <c r="E37" s="46">
        <v>6</v>
      </c>
      <c r="F37" s="47">
        <v>0</v>
      </c>
      <c r="G37" s="48">
        <v>5</v>
      </c>
      <c r="H37" s="49">
        <f>(E37+2*F37+G37)/400</f>
        <v>0.0275</v>
      </c>
      <c r="I37" s="44">
        <f>H37*D37</f>
        <v>0.14024999999999999</v>
      </c>
      <c r="J37" s="44"/>
      <c r="K37" s="44"/>
      <c r="L37" s="50"/>
      <c r="M37" s="62"/>
      <c r="N37" s="3"/>
      <c r="O37" s="5">
        <f>(A37*1000+C37)</f>
        <v>800</v>
      </c>
    </row>
    <row r="38" spans="1:15" ht="13.5">
      <c r="A38" s="52"/>
      <c r="B38" s="53"/>
      <c r="C38" s="54"/>
      <c r="D38" s="60"/>
      <c r="E38" s="55"/>
      <c r="F38" s="56"/>
      <c r="G38" s="57"/>
      <c r="H38" s="58"/>
      <c r="I38" s="53"/>
      <c r="J38" s="53">
        <f>IF(K38&gt;0,(I39+I37)*0.5,IF(K38&lt;=0,0))</f>
        <v>0.1275</v>
      </c>
      <c r="K38" s="59">
        <f>IF(O39-O37&gt;0,O39-O37,IF(O39-O37&lt;=0,0))</f>
        <v>50</v>
      </c>
      <c r="L38" s="60">
        <f>J38*K38</f>
        <v>6.375</v>
      </c>
      <c r="M38" s="61"/>
      <c r="N38" s="3"/>
      <c r="O38" s="3"/>
    </row>
    <row r="39" spans="1:15" ht="13.5">
      <c r="A39" s="64">
        <v>0</v>
      </c>
      <c r="B39" s="65" t="s">
        <v>1</v>
      </c>
      <c r="C39" s="66">
        <v>850</v>
      </c>
      <c r="D39" s="67">
        <v>5.1</v>
      </c>
      <c r="E39" s="68">
        <v>4</v>
      </c>
      <c r="F39" s="69">
        <v>0</v>
      </c>
      <c r="G39" s="70">
        <v>5</v>
      </c>
      <c r="H39" s="71">
        <f>(E39+2*F39+G39)/400</f>
        <v>0.0225</v>
      </c>
      <c r="I39" s="65">
        <f>H39*D39</f>
        <v>0.11474999999999999</v>
      </c>
      <c r="J39" s="65"/>
      <c r="K39" s="65"/>
      <c r="L39" s="67"/>
      <c r="M39" s="83"/>
      <c r="N39" s="3"/>
      <c r="O39" s="5">
        <f>(A39*1000+C39)</f>
        <v>850</v>
      </c>
    </row>
    <row r="40" spans="1:15" ht="13.5">
      <c r="A40" s="73"/>
      <c r="B40" s="74"/>
      <c r="C40" s="75"/>
      <c r="D40" s="76"/>
      <c r="E40" s="77"/>
      <c r="F40" s="78"/>
      <c r="G40" s="79"/>
      <c r="H40" s="80"/>
      <c r="I40" s="74"/>
      <c r="J40" s="74">
        <f>IF(K40&gt;0,(I41+I39)*0.5,IF(K40&lt;=0,0))</f>
        <v>0.19124999999999998</v>
      </c>
      <c r="K40" s="81">
        <f>IF(O41-O39&gt;0,O41-O39,IF(O41-O39&lt;=0,0))</f>
        <v>50</v>
      </c>
      <c r="L40" s="76">
        <f>J40*K40</f>
        <v>9.562499999999998</v>
      </c>
      <c r="M40" s="82"/>
      <c r="N40" s="3"/>
      <c r="O40" s="3"/>
    </row>
    <row r="41" spans="1:15" ht="13.5">
      <c r="A41" s="43">
        <v>0</v>
      </c>
      <c r="B41" s="44" t="s">
        <v>1</v>
      </c>
      <c r="C41" s="45">
        <v>900</v>
      </c>
      <c r="D41" s="50">
        <v>5.1</v>
      </c>
      <c r="E41" s="46">
        <v>11</v>
      </c>
      <c r="F41" s="47">
        <v>0</v>
      </c>
      <c r="G41" s="48">
        <v>10</v>
      </c>
      <c r="H41" s="49">
        <f>(E41+2*F41+G41)/400</f>
        <v>0.0525</v>
      </c>
      <c r="I41" s="44">
        <f>H41*D41</f>
        <v>0.26775</v>
      </c>
      <c r="J41" s="44"/>
      <c r="K41" s="44"/>
      <c r="L41" s="50"/>
      <c r="M41" s="51"/>
      <c r="N41" s="3"/>
      <c r="O41" s="5">
        <f>(A41*1000+C41)</f>
        <v>900</v>
      </c>
    </row>
    <row r="42" spans="1:15" ht="13.5">
      <c r="A42" s="52"/>
      <c r="B42" s="53"/>
      <c r="C42" s="54"/>
      <c r="D42" s="60"/>
      <c r="E42" s="55"/>
      <c r="F42" s="56"/>
      <c r="G42" s="57"/>
      <c r="H42" s="58"/>
      <c r="I42" s="53"/>
      <c r="J42" s="53">
        <f>IF(K42&gt;0,(I43+I41)*0.5,IF(K42&lt;=0,0))</f>
        <v>0.153</v>
      </c>
      <c r="K42" s="59">
        <f>IF(O43-O41&gt;0,O43-O41,IF(O43-O41&lt;=0,0))</f>
        <v>50</v>
      </c>
      <c r="L42" s="60">
        <f>J42*K42</f>
        <v>7.6499999999999995</v>
      </c>
      <c r="M42" s="61"/>
      <c r="N42" s="3"/>
      <c r="O42" s="3"/>
    </row>
    <row r="43" spans="1:15" ht="13.5">
      <c r="A43" s="64">
        <v>0</v>
      </c>
      <c r="B43" s="65" t="s">
        <v>1</v>
      </c>
      <c r="C43" s="66">
        <v>950</v>
      </c>
      <c r="D43" s="67">
        <v>5.1</v>
      </c>
      <c r="E43" s="68">
        <v>3</v>
      </c>
      <c r="F43" s="69">
        <v>0</v>
      </c>
      <c r="G43" s="70">
        <v>0</v>
      </c>
      <c r="H43" s="71">
        <f>(E43+2*F43+G43)/400</f>
        <v>0.0075</v>
      </c>
      <c r="I43" s="65">
        <f>H43*D43</f>
        <v>0.03825</v>
      </c>
      <c r="J43" s="65"/>
      <c r="K43" s="65"/>
      <c r="L43" s="67"/>
      <c r="M43" s="72"/>
      <c r="N43" s="3"/>
      <c r="O43" s="5">
        <f>(A43*1000+C43)</f>
        <v>950</v>
      </c>
    </row>
    <row r="44" spans="1:15" ht="13.5">
      <c r="A44" s="73"/>
      <c r="B44" s="74"/>
      <c r="C44" s="75"/>
      <c r="D44" s="76"/>
      <c r="E44" s="77"/>
      <c r="F44" s="78"/>
      <c r="G44" s="79"/>
      <c r="H44" s="80"/>
      <c r="I44" s="74"/>
      <c r="J44" s="74">
        <f>IF(K44&gt;0,(I45+I43)*0.5,IF(K44&lt;=0,0))</f>
        <v>0.06375</v>
      </c>
      <c r="K44" s="81">
        <f>IF(O45-O43&gt;0,O45-O43,IF(O45-O43&lt;=0,0))</f>
        <v>50</v>
      </c>
      <c r="L44" s="76">
        <f>J44*K44</f>
        <v>3.1875</v>
      </c>
      <c r="M44" s="82"/>
      <c r="N44" s="3"/>
      <c r="O44" s="5"/>
    </row>
    <row r="45" spans="1:15" ht="13.5">
      <c r="A45" s="43">
        <v>1</v>
      </c>
      <c r="B45" s="44" t="s">
        <v>1</v>
      </c>
      <c r="C45" s="45">
        <v>0</v>
      </c>
      <c r="D45" s="50">
        <v>5.1</v>
      </c>
      <c r="E45" s="46">
        <v>0</v>
      </c>
      <c r="F45" s="47">
        <v>2</v>
      </c>
      <c r="G45" s="48">
        <v>3</v>
      </c>
      <c r="H45" s="49">
        <f>(E45+2*F45+G45)/400</f>
        <v>0.0175</v>
      </c>
      <c r="I45" s="44">
        <f>H45*D45</f>
        <v>0.08925</v>
      </c>
      <c r="J45" s="44"/>
      <c r="K45" s="44"/>
      <c r="L45" s="50"/>
      <c r="M45" s="51"/>
      <c r="N45" s="3"/>
      <c r="O45" s="5">
        <f>(A45*1000+C45)</f>
        <v>1000</v>
      </c>
    </row>
    <row r="46" spans="1:15" ht="13.5">
      <c r="A46" s="52"/>
      <c r="B46" s="53"/>
      <c r="C46" s="54"/>
      <c r="D46" s="60"/>
      <c r="E46" s="55"/>
      <c r="F46" s="56"/>
      <c r="G46" s="57"/>
      <c r="H46" s="58"/>
      <c r="I46" s="53"/>
      <c r="J46" s="53">
        <f>IF(K46&gt;0,(I47+I45)*0.5,IF(K46&lt;=0,0))</f>
        <v>0.09562499999999999</v>
      </c>
      <c r="K46" s="59">
        <f>IF(O47-O45&gt;0,O47-O45,IF(O47-O45&lt;=0,0))</f>
        <v>50</v>
      </c>
      <c r="L46" s="60">
        <f>J46*K46</f>
        <v>4.781249999999999</v>
      </c>
      <c r="M46" s="61"/>
      <c r="N46" s="3"/>
      <c r="O46" s="3"/>
    </row>
    <row r="47" spans="1:15" ht="13.5">
      <c r="A47" s="64">
        <v>1</v>
      </c>
      <c r="B47" s="65" t="s">
        <v>1</v>
      </c>
      <c r="C47" s="66">
        <v>50</v>
      </c>
      <c r="D47" s="67">
        <v>5.1</v>
      </c>
      <c r="E47" s="68">
        <v>0</v>
      </c>
      <c r="F47" s="69">
        <v>2</v>
      </c>
      <c r="G47" s="70">
        <v>4</v>
      </c>
      <c r="H47" s="71">
        <f>(E47+2*F47+G47)/400</f>
        <v>0.02</v>
      </c>
      <c r="I47" s="65">
        <f>H47*D47</f>
        <v>0.102</v>
      </c>
      <c r="J47" s="65"/>
      <c r="K47" s="65"/>
      <c r="L47" s="67"/>
      <c r="M47" s="83"/>
      <c r="N47" s="3"/>
      <c r="O47" s="5">
        <f>(A47*1000+C47)</f>
        <v>1050</v>
      </c>
    </row>
    <row r="48" spans="1:15" ht="13.5">
      <c r="A48" s="73"/>
      <c r="B48" s="74"/>
      <c r="C48" s="75"/>
      <c r="D48" s="76"/>
      <c r="E48" s="77"/>
      <c r="F48" s="78"/>
      <c r="G48" s="79"/>
      <c r="H48" s="80"/>
      <c r="I48" s="74"/>
      <c r="J48" s="74">
        <f>IF(K48&gt;0,(I49+I47)*0.5,IF(K48&lt;=0,0))</f>
        <v>0.102</v>
      </c>
      <c r="K48" s="81">
        <f>IF(O49-O47&gt;0,O49-O47,IF(O49-O47&lt;=0,0))</f>
        <v>50</v>
      </c>
      <c r="L48" s="76">
        <f>J48*K48</f>
        <v>5.1</v>
      </c>
      <c r="M48" s="82"/>
      <c r="N48" s="3"/>
      <c r="O48" s="5"/>
    </row>
    <row r="49" spans="1:15" ht="13.5">
      <c r="A49" s="43">
        <v>1</v>
      </c>
      <c r="B49" s="44" t="s">
        <v>1</v>
      </c>
      <c r="C49" s="45">
        <v>100</v>
      </c>
      <c r="D49" s="50">
        <v>5.1</v>
      </c>
      <c r="E49" s="46">
        <v>0</v>
      </c>
      <c r="F49" s="47">
        <v>0</v>
      </c>
      <c r="G49" s="48">
        <v>8</v>
      </c>
      <c r="H49" s="49">
        <f>(E49+2*F49+G49)/400</f>
        <v>0.02</v>
      </c>
      <c r="I49" s="44">
        <f>H49*D49</f>
        <v>0.102</v>
      </c>
      <c r="J49" s="44"/>
      <c r="K49" s="44"/>
      <c r="L49" s="50"/>
      <c r="M49" s="51"/>
      <c r="N49" s="3"/>
      <c r="O49" s="5">
        <f>(A49*1000+C49)</f>
        <v>1100</v>
      </c>
    </row>
    <row r="50" spans="1:15" ht="13.5">
      <c r="A50" s="52"/>
      <c r="B50" s="53"/>
      <c r="C50" s="54"/>
      <c r="D50" s="60"/>
      <c r="E50" s="55"/>
      <c r="F50" s="56"/>
      <c r="G50" s="57"/>
      <c r="H50" s="58"/>
      <c r="I50" s="53"/>
      <c r="J50" s="53">
        <f>IF(K50&gt;0,(I51+I49)*0.5,IF(K50&lt;=0,0))</f>
        <v>0.102</v>
      </c>
      <c r="K50" s="59">
        <f>IF(O51-O49&gt;0,O51-O49,IF(O51-O49&lt;=0,0))</f>
        <v>50</v>
      </c>
      <c r="L50" s="60">
        <f>J50*K50</f>
        <v>5.1</v>
      </c>
      <c r="M50" s="61"/>
      <c r="N50" s="3"/>
      <c r="O50" s="3"/>
    </row>
    <row r="51" spans="1:15" ht="13.5">
      <c r="A51" s="64">
        <v>1</v>
      </c>
      <c r="B51" s="65" t="s">
        <v>1</v>
      </c>
      <c r="C51" s="66">
        <v>150</v>
      </c>
      <c r="D51" s="67">
        <v>5.1</v>
      </c>
      <c r="E51" s="68">
        <v>0</v>
      </c>
      <c r="F51" s="69">
        <v>0</v>
      </c>
      <c r="G51" s="70">
        <v>8</v>
      </c>
      <c r="H51" s="71">
        <f>(E51+2*F51+G51)/400</f>
        <v>0.02</v>
      </c>
      <c r="I51" s="65">
        <f>H51*D51</f>
        <v>0.102</v>
      </c>
      <c r="J51" s="65"/>
      <c r="K51" s="65"/>
      <c r="L51" s="67"/>
      <c r="M51" s="72"/>
      <c r="N51" s="3"/>
      <c r="O51" s="5">
        <f>(A51*1000+C51)</f>
        <v>1150</v>
      </c>
    </row>
    <row r="52" spans="1:15" ht="13.5">
      <c r="A52" s="73"/>
      <c r="B52" s="74"/>
      <c r="C52" s="75"/>
      <c r="D52" s="76"/>
      <c r="E52" s="77"/>
      <c r="F52" s="78"/>
      <c r="G52" s="79"/>
      <c r="H52" s="80"/>
      <c r="I52" s="74"/>
      <c r="J52" s="74">
        <f>IF(K52&gt;0,(I53+I51)*0.5,IF(K52&lt;=0,0))</f>
        <v>0.08925</v>
      </c>
      <c r="K52" s="81">
        <f>IF(O53-O51&gt;0,O53-O51,IF(O53-O51&lt;=0,0))</f>
        <v>50</v>
      </c>
      <c r="L52" s="76">
        <f>J52*K52</f>
        <v>4.4624999999999995</v>
      </c>
      <c r="M52" s="82"/>
      <c r="N52" s="3"/>
      <c r="O52" s="3"/>
    </row>
    <row r="53" spans="1:15" ht="13.5">
      <c r="A53" s="43">
        <v>1</v>
      </c>
      <c r="B53" s="44" t="s">
        <v>1</v>
      </c>
      <c r="C53" s="45">
        <v>200</v>
      </c>
      <c r="D53" s="50">
        <v>5.1</v>
      </c>
      <c r="E53" s="46">
        <v>0</v>
      </c>
      <c r="F53" s="47">
        <v>0</v>
      </c>
      <c r="G53" s="48">
        <v>6</v>
      </c>
      <c r="H53" s="49">
        <f>(E53+2*F53+G53)/400</f>
        <v>0.015</v>
      </c>
      <c r="I53" s="44">
        <f>H53*D53</f>
        <v>0.0765</v>
      </c>
      <c r="J53" s="44"/>
      <c r="K53" s="44"/>
      <c r="L53" s="50"/>
      <c r="M53" s="51"/>
      <c r="N53" s="3"/>
      <c r="O53" s="5">
        <f>(A53*1000+C53)</f>
        <v>1200</v>
      </c>
    </row>
    <row r="54" spans="1:15" ht="13.5">
      <c r="A54" s="52"/>
      <c r="B54" s="53"/>
      <c r="C54" s="54"/>
      <c r="D54" s="60"/>
      <c r="E54" s="55"/>
      <c r="F54" s="56"/>
      <c r="G54" s="57"/>
      <c r="H54" s="58"/>
      <c r="I54" s="53"/>
      <c r="J54" s="53">
        <f>IF(K54&gt;0,(I55+I53)*0.5,IF(K54&lt;=0,0))</f>
        <v>0.057374999999999995</v>
      </c>
      <c r="K54" s="59">
        <f>IF(O55-O53&gt;0,O55-O53,IF(O55-O53&lt;=0,0))</f>
        <v>50</v>
      </c>
      <c r="L54" s="60">
        <f>J54*K54</f>
        <v>2.86875</v>
      </c>
      <c r="M54" s="61"/>
      <c r="N54" s="3"/>
      <c r="O54" s="5"/>
    </row>
    <row r="55" spans="1:15" ht="13.5">
      <c r="A55" s="64">
        <v>1</v>
      </c>
      <c r="B55" s="65" t="s">
        <v>1</v>
      </c>
      <c r="C55" s="66">
        <v>250</v>
      </c>
      <c r="D55" s="67">
        <v>5.1</v>
      </c>
      <c r="E55" s="68">
        <v>0</v>
      </c>
      <c r="F55" s="69">
        <v>0</v>
      </c>
      <c r="G55" s="70">
        <v>3</v>
      </c>
      <c r="H55" s="71">
        <f>(E55+2*F55+G55)/400</f>
        <v>0.0075</v>
      </c>
      <c r="I55" s="65">
        <f>H55*D55</f>
        <v>0.03825</v>
      </c>
      <c r="J55" s="65"/>
      <c r="K55" s="65"/>
      <c r="L55" s="67"/>
      <c r="M55" s="72"/>
      <c r="N55" s="3"/>
      <c r="O55" s="5">
        <f>(A55*1000+C55)</f>
        <v>1250</v>
      </c>
    </row>
    <row r="56" spans="1:15" ht="13.5">
      <c r="A56" s="73"/>
      <c r="B56" s="74"/>
      <c r="C56" s="75"/>
      <c r="D56" s="76"/>
      <c r="E56" s="77"/>
      <c r="F56" s="78"/>
      <c r="G56" s="79"/>
      <c r="H56" s="80"/>
      <c r="I56" s="74"/>
      <c r="J56" s="74">
        <f>IF(K56&gt;0,(I57+I55)*0.5,IF(K56&lt;=0,0))</f>
        <v>0.172125</v>
      </c>
      <c r="K56" s="81">
        <f>IF(O57-O55&gt;0,O57-O55,IF(O57-O55&lt;=0,0))</f>
        <v>50</v>
      </c>
      <c r="L56" s="76">
        <f>J56*K56</f>
        <v>8.60625</v>
      </c>
      <c r="M56" s="82"/>
      <c r="N56" s="3"/>
      <c r="O56" s="3"/>
    </row>
    <row r="57" spans="1:15" ht="13.5">
      <c r="A57" s="43">
        <v>1</v>
      </c>
      <c r="B57" s="44" t="s">
        <v>1</v>
      </c>
      <c r="C57" s="45">
        <v>300</v>
      </c>
      <c r="D57" s="50">
        <v>5.1</v>
      </c>
      <c r="E57" s="46">
        <v>10</v>
      </c>
      <c r="F57" s="47">
        <v>7</v>
      </c>
      <c r="G57" s="48">
        <v>0</v>
      </c>
      <c r="H57" s="49">
        <f>(E57+2*F57+G57)/400</f>
        <v>0.06</v>
      </c>
      <c r="I57" s="44">
        <f>H57*D57</f>
        <v>0.306</v>
      </c>
      <c r="J57" s="44"/>
      <c r="K57" s="44"/>
      <c r="L57" s="50"/>
      <c r="M57" s="62"/>
      <c r="N57" s="3"/>
      <c r="O57" s="5">
        <f>(A57*1000+C57)</f>
        <v>1300</v>
      </c>
    </row>
    <row r="58" spans="1:15" ht="13.5">
      <c r="A58" s="52"/>
      <c r="B58" s="53"/>
      <c r="C58" s="54"/>
      <c r="D58" s="60"/>
      <c r="E58" s="55"/>
      <c r="F58" s="56"/>
      <c r="G58" s="57"/>
      <c r="H58" s="58"/>
      <c r="I58" s="53"/>
      <c r="J58" s="53">
        <f>IF(K58&gt;0,(I59+I57)*0.5,IF(K58&lt;=0,0))</f>
        <v>0.21675</v>
      </c>
      <c r="K58" s="59">
        <f>IF(O59-O57&gt;0,O59-O57,IF(O59-O57&lt;=0,0))</f>
        <v>25</v>
      </c>
      <c r="L58" s="60">
        <f>J58*K58</f>
        <v>5.41875</v>
      </c>
      <c r="M58" s="61"/>
      <c r="N58" s="3"/>
      <c r="O58" s="5"/>
    </row>
    <row r="59" spans="1:15" ht="13.5">
      <c r="A59" s="64">
        <v>1</v>
      </c>
      <c r="B59" s="65" t="s">
        <v>1</v>
      </c>
      <c r="C59" s="66">
        <v>325</v>
      </c>
      <c r="D59" s="67">
        <v>5.1</v>
      </c>
      <c r="E59" s="68">
        <v>5</v>
      </c>
      <c r="F59" s="69">
        <v>0</v>
      </c>
      <c r="G59" s="70">
        <v>5</v>
      </c>
      <c r="H59" s="71">
        <f>(E59+2*F59+G59)/400</f>
        <v>0.025</v>
      </c>
      <c r="I59" s="65">
        <f>H59*D59</f>
        <v>0.1275</v>
      </c>
      <c r="J59" s="65"/>
      <c r="K59" s="65"/>
      <c r="L59" s="67"/>
      <c r="M59" s="83"/>
      <c r="N59" s="3"/>
      <c r="O59" s="5">
        <f>(A59*1000+C59)</f>
        <v>1325</v>
      </c>
    </row>
    <row r="60" spans="1:15" ht="13.5">
      <c r="A60" s="73"/>
      <c r="B60" s="74"/>
      <c r="C60" s="75"/>
      <c r="D60" s="76"/>
      <c r="E60" s="77"/>
      <c r="F60" s="78"/>
      <c r="G60" s="79"/>
      <c r="H60" s="80"/>
      <c r="I60" s="74"/>
      <c r="J60" s="74">
        <f>IF(K60&gt;0,(I61+I59)*0.5,IF(K60&lt;=0,0))</f>
        <v>0.121125</v>
      </c>
      <c r="K60" s="81">
        <f>IF(O61-O59&gt;0,O61-O59,IF(O61-O59&lt;=0,0))</f>
        <v>25</v>
      </c>
      <c r="L60" s="76">
        <f>J60*K60</f>
        <v>3.0281249999999997</v>
      </c>
      <c r="M60" s="82"/>
      <c r="N60" s="3"/>
      <c r="O60" s="3"/>
    </row>
    <row r="61" spans="1:15" ht="13.5">
      <c r="A61" s="43">
        <v>1</v>
      </c>
      <c r="B61" s="44" t="s">
        <v>1</v>
      </c>
      <c r="C61" s="45">
        <v>350</v>
      </c>
      <c r="D61" s="50">
        <v>5.1</v>
      </c>
      <c r="E61" s="46">
        <v>5</v>
      </c>
      <c r="F61" s="47">
        <v>0</v>
      </c>
      <c r="G61" s="48">
        <v>4</v>
      </c>
      <c r="H61" s="49">
        <f>(E61+2*F61+G61)/400</f>
        <v>0.0225</v>
      </c>
      <c r="I61" s="44">
        <f>H61*D61</f>
        <v>0.11474999999999999</v>
      </c>
      <c r="J61" s="44"/>
      <c r="K61" s="44"/>
      <c r="L61" s="50"/>
      <c r="M61" s="62"/>
      <c r="N61" s="3"/>
      <c r="O61" s="5">
        <f>(A61*1000+C61)</f>
        <v>1350</v>
      </c>
    </row>
    <row r="62" spans="1:15" ht="13.5">
      <c r="A62" s="52"/>
      <c r="B62" s="53"/>
      <c r="C62" s="54"/>
      <c r="D62" s="60"/>
      <c r="E62" s="55"/>
      <c r="F62" s="56"/>
      <c r="G62" s="57"/>
      <c r="H62" s="58"/>
      <c r="I62" s="53"/>
      <c r="J62" s="53">
        <f>IF(K62&gt;0,(I63+I61)*0.5,IF(K62&lt;=0,0))</f>
        <v>0.108375</v>
      </c>
      <c r="K62" s="59">
        <f>IF(O63-O61&gt;0,O63-O61,IF(O63-O61&lt;=0,0))</f>
        <v>25</v>
      </c>
      <c r="L62" s="60">
        <f>J62*K62</f>
        <v>2.709375</v>
      </c>
      <c r="M62" s="61"/>
      <c r="N62" s="3"/>
      <c r="O62" s="3"/>
    </row>
    <row r="63" spans="1:15" ht="13.5">
      <c r="A63" s="64">
        <v>1</v>
      </c>
      <c r="B63" s="65" t="s">
        <v>1</v>
      </c>
      <c r="C63" s="66">
        <v>375</v>
      </c>
      <c r="D63" s="67">
        <v>5.1</v>
      </c>
      <c r="E63" s="68">
        <v>1</v>
      </c>
      <c r="F63" s="69">
        <v>0</v>
      </c>
      <c r="G63" s="70">
        <v>7</v>
      </c>
      <c r="H63" s="71">
        <f>(E63+2*F63+G63)/400</f>
        <v>0.02</v>
      </c>
      <c r="I63" s="65">
        <f>H63*D63</f>
        <v>0.102</v>
      </c>
      <c r="J63" s="65"/>
      <c r="K63" s="65"/>
      <c r="L63" s="67"/>
      <c r="M63" s="83"/>
      <c r="N63" s="3"/>
      <c r="O63" s="5">
        <f>(A63*1000+C63)</f>
        <v>1375</v>
      </c>
    </row>
    <row r="64" spans="1:15" ht="13.5">
      <c r="A64" s="73"/>
      <c r="B64" s="74"/>
      <c r="C64" s="75"/>
      <c r="D64" s="76"/>
      <c r="E64" s="77"/>
      <c r="F64" s="78"/>
      <c r="G64" s="79"/>
      <c r="H64" s="80"/>
      <c r="I64" s="74"/>
      <c r="J64" s="74">
        <f>IF(K64&gt;0,(I65+I63)*0.5,IF(K64&lt;=0,0))</f>
        <v>0.102</v>
      </c>
      <c r="K64" s="81">
        <f>IF(O65-O63&gt;0,O65-O63,IF(O65-O63&lt;=0,0))</f>
        <v>25</v>
      </c>
      <c r="L64" s="76">
        <f>J64*K64</f>
        <v>2.55</v>
      </c>
      <c r="M64" s="82"/>
      <c r="N64" s="3"/>
      <c r="O64" s="5"/>
    </row>
    <row r="65" spans="1:15" ht="13.5">
      <c r="A65" s="43">
        <v>1</v>
      </c>
      <c r="B65" s="44" t="s">
        <v>1</v>
      </c>
      <c r="C65" s="45">
        <v>400</v>
      </c>
      <c r="D65" s="50">
        <v>5.1</v>
      </c>
      <c r="E65" s="46">
        <v>4</v>
      </c>
      <c r="F65" s="47">
        <v>0</v>
      </c>
      <c r="G65" s="48">
        <v>4</v>
      </c>
      <c r="H65" s="49">
        <f>(E65+2*F65+G65)/400</f>
        <v>0.02</v>
      </c>
      <c r="I65" s="44">
        <f>H65*D65</f>
        <v>0.102</v>
      </c>
      <c r="J65" s="44"/>
      <c r="K65" s="44"/>
      <c r="L65" s="50"/>
      <c r="M65" s="62"/>
      <c r="N65" s="3"/>
      <c r="O65" s="5">
        <f>(A65*1000+C65)</f>
        <v>1400</v>
      </c>
    </row>
    <row r="66" spans="1:15" ht="13.5">
      <c r="A66" s="52"/>
      <c r="B66" s="53"/>
      <c r="C66" s="54"/>
      <c r="D66" s="60"/>
      <c r="E66" s="55"/>
      <c r="F66" s="56"/>
      <c r="G66" s="57"/>
      <c r="H66" s="58"/>
      <c r="I66" s="53"/>
      <c r="J66" s="53">
        <f>IF(K66&gt;0,(I67+I65)*0.5,IF(K66&lt;=0,0))</f>
        <v>0.102</v>
      </c>
      <c r="K66" s="59">
        <f>IF(O67-O65&gt;0,O67-O65,IF(O67-O65&lt;=0,0))</f>
        <v>25</v>
      </c>
      <c r="L66" s="60">
        <f>J66*K66</f>
        <v>2.55</v>
      </c>
      <c r="M66" s="63"/>
      <c r="N66" s="3"/>
      <c r="O66" s="3"/>
    </row>
    <row r="67" spans="1:15" ht="13.5">
      <c r="A67" s="64">
        <v>1</v>
      </c>
      <c r="B67" s="65" t="s">
        <v>1</v>
      </c>
      <c r="C67" s="66">
        <v>425</v>
      </c>
      <c r="D67" s="67">
        <v>5.1</v>
      </c>
      <c r="E67" s="68">
        <v>1</v>
      </c>
      <c r="F67" s="69">
        <v>0</v>
      </c>
      <c r="G67" s="70">
        <v>7</v>
      </c>
      <c r="H67" s="71">
        <f>(E67+2*F67+G67)/400</f>
        <v>0.02</v>
      </c>
      <c r="I67" s="65">
        <f>H67*D67</f>
        <v>0.102</v>
      </c>
      <c r="J67" s="65"/>
      <c r="K67" s="65"/>
      <c r="L67" s="67"/>
      <c r="M67" s="83"/>
      <c r="N67" s="3"/>
      <c r="O67" s="5">
        <f>(A67*1000+C67)</f>
        <v>1425</v>
      </c>
    </row>
    <row r="68" spans="1:15" ht="13.5">
      <c r="A68" s="73"/>
      <c r="B68" s="74"/>
      <c r="C68" s="75"/>
      <c r="D68" s="76"/>
      <c r="E68" s="77"/>
      <c r="F68" s="78"/>
      <c r="G68" s="79"/>
      <c r="H68" s="80"/>
      <c r="I68" s="74"/>
      <c r="J68" s="74">
        <f>IF(K68&gt;0,(I69+I67)*0.5,IF(K68&lt;=0,0))</f>
        <v>0.153</v>
      </c>
      <c r="K68" s="81">
        <f>IF(O69-O67&gt;0,O69-O67,IF(O69-O67&lt;=0,0))</f>
        <v>25</v>
      </c>
      <c r="L68" s="76">
        <f>J68*K68</f>
        <v>3.8249999999999997</v>
      </c>
      <c r="M68" s="85"/>
      <c r="N68" s="3"/>
      <c r="O68" s="5"/>
    </row>
    <row r="69" spans="1:15" ht="13.5">
      <c r="A69" s="43">
        <v>1</v>
      </c>
      <c r="B69" s="44" t="s">
        <v>1</v>
      </c>
      <c r="C69" s="45">
        <v>450</v>
      </c>
      <c r="D69" s="50">
        <v>5.1</v>
      </c>
      <c r="E69" s="46">
        <v>0</v>
      </c>
      <c r="F69" s="47">
        <v>5</v>
      </c>
      <c r="G69" s="48">
        <v>6</v>
      </c>
      <c r="H69" s="49">
        <f>(E69+2*F69+G69)/400</f>
        <v>0.04</v>
      </c>
      <c r="I69" s="44">
        <f>H69*D69</f>
        <v>0.204</v>
      </c>
      <c r="J69" s="44"/>
      <c r="K69" s="44"/>
      <c r="L69" s="50"/>
      <c r="M69" s="62"/>
      <c r="N69" s="3"/>
      <c r="O69" s="5">
        <f>(A69*1000+C69)</f>
        <v>1450</v>
      </c>
    </row>
    <row r="70" spans="1:15" ht="13.5">
      <c r="A70" s="52"/>
      <c r="B70" s="53"/>
      <c r="C70" s="54"/>
      <c r="D70" s="60"/>
      <c r="E70" s="55"/>
      <c r="F70" s="56"/>
      <c r="G70" s="57"/>
      <c r="H70" s="58"/>
      <c r="I70" s="53"/>
      <c r="J70" s="53">
        <f>IF(K70&gt;0,(I71+I69)*0.5,IF(K70&lt;=0,0))</f>
        <v>0.159375</v>
      </c>
      <c r="K70" s="59">
        <f>IF(O71-O69&gt;0,O71-O69,IF(O71-O69&lt;=0,0))</f>
        <v>25</v>
      </c>
      <c r="L70" s="60">
        <f>J70*K70</f>
        <v>3.9843749999999996</v>
      </c>
      <c r="M70" s="63"/>
      <c r="N70" s="3"/>
      <c r="O70" s="3"/>
    </row>
    <row r="71" spans="1:15" ht="13.5">
      <c r="A71" s="64">
        <v>1</v>
      </c>
      <c r="B71" s="65" t="s">
        <v>1</v>
      </c>
      <c r="C71" s="66">
        <v>475</v>
      </c>
      <c r="D71" s="67">
        <v>5.1</v>
      </c>
      <c r="E71" s="68">
        <v>3</v>
      </c>
      <c r="F71" s="69">
        <v>0</v>
      </c>
      <c r="G71" s="70">
        <v>6</v>
      </c>
      <c r="H71" s="71">
        <f>(E71+2*F71+G71)/400</f>
        <v>0.0225</v>
      </c>
      <c r="I71" s="65">
        <f>H71*D71</f>
        <v>0.11474999999999999</v>
      </c>
      <c r="J71" s="65"/>
      <c r="K71" s="65"/>
      <c r="L71" s="67"/>
      <c r="M71" s="83"/>
      <c r="N71" s="3"/>
      <c r="O71" s="5">
        <f>(A71*1000+C71)</f>
        <v>1475</v>
      </c>
    </row>
    <row r="72" spans="1:15" ht="13.5">
      <c r="A72" s="73"/>
      <c r="B72" s="74"/>
      <c r="C72" s="75"/>
      <c r="D72" s="76"/>
      <c r="E72" s="77"/>
      <c r="F72" s="78"/>
      <c r="G72" s="79"/>
      <c r="H72" s="80"/>
      <c r="I72" s="74"/>
      <c r="J72" s="74">
        <f>IF(K72&gt;0,(I73+I71)*0.5,IF(K72&lt;=0,0))</f>
        <v>0.1275</v>
      </c>
      <c r="K72" s="81">
        <f>IF(O73-O71&gt;0,O73-O71,IF(O73-O71&lt;=0,0))</f>
        <v>25</v>
      </c>
      <c r="L72" s="76">
        <f>J72*K72</f>
        <v>3.1875</v>
      </c>
      <c r="M72" s="85"/>
      <c r="N72" s="3"/>
      <c r="O72" s="3"/>
    </row>
    <row r="73" spans="1:15" ht="13.5">
      <c r="A73" s="43">
        <v>1</v>
      </c>
      <c r="B73" s="44" t="s">
        <v>1</v>
      </c>
      <c r="C73" s="45">
        <v>500</v>
      </c>
      <c r="D73" s="50">
        <v>5.1</v>
      </c>
      <c r="E73" s="46">
        <v>0</v>
      </c>
      <c r="F73" s="47">
        <v>2</v>
      </c>
      <c r="G73" s="48">
        <v>7</v>
      </c>
      <c r="H73" s="49">
        <f>(E73+2*F73+G73)/400</f>
        <v>0.0275</v>
      </c>
      <c r="I73" s="44">
        <f>H73*D73</f>
        <v>0.14024999999999999</v>
      </c>
      <c r="J73" s="44"/>
      <c r="K73" s="44"/>
      <c r="L73" s="50"/>
      <c r="M73" s="62"/>
      <c r="N73" s="3"/>
      <c r="O73" s="5">
        <f>(A73*1000+C73)</f>
        <v>1500</v>
      </c>
    </row>
    <row r="74" spans="1:15" ht="13.5">
      <c r="A74" s="52"/>
      <c r="B74" s="53"/>
      <c r="C74" s="54"/>
      <c r="D74" s="60"/>
      <c r="E74" s="55"/>
      <c r="F74" s="56"/>
      <c r="G74" s="57"/>
      <c r="H74" s="58"/>
      <c r="I74" s="53"/>
      <c r="J74" s="53">
        <f>IF(K74&gt;0,(I75+I73)*0.5,IF(K74&lt;=0,0))</f>
        <v>0.15299999999999997</v>
      </c>
      <c r="K74" s="59">
        <f>IF(O75-O73&gt;0,O75-O73,IF(O75-O73&lt;=0,0))</f>
        <v>25</v>
      </c>
      <c r="L74" s="60">
        <f>J74*K74</f>
        <v>3.8249999999999993</v>
      </c>
      <c r="M74" s="63"/>
      <c r="N74" s="3"/>
      <c r="O74" s="5"/>
    </row>
    <row r="75" spans="1:15" ht="13.5">
      <c r="A75" s="64">
        <v>1</v>
      </c>
      <c r="B75" s="65" t="s">
        <v>1</v>
      </c>
      <c r="C75" s="66">
        <v>525</v>
      </c>
      <c r="D75" s="67">
        <v>5.1</v>
      </c>
      <c r="E75" s="68">
        <v>0</v>
      </c>
      <c r="F75" s="69">
        <v>4</v>
      </c>
      <c r="G75" s="70">
        <v>5</v>
      </c>
      <c r="H75" s="71">
        <f>(E75+2*F75+G75)/400</f>
        <v>0.0325</v>
      </c>
      <c r="I75" s="65">
        <f>H75*D75</f>
        <v>0.16574999999999998</v>
      </c>
      <c r="J75" s="65"/>
      <c r="K75" s="65"/>
      <c r="L75" s="67"/>
      <c r="M75" s="83"/>
      <c r="N75" s="3"/>
      <c r="O75" s="5">
        <f>(A75*1000+C75)</f>
        <v>1525</v>
      </c>
    </row>
    <row r="76" spans="1:15" ht="13.5">
      <c r="A76" s="73"/>
      <c r="B76" s="74"/>
      <c r="C76" s="75"/>
      <c r="D76" s="76"/>
      <c r="E76" s="77"/>
      <c r="F76" s="78"/>
      <c r="G76" s="79"/>
      <c r="H76" s="80"/>
      <c r="I76" s="74"/>
      <c r="J76" s="74">
        <f>IF(K76&gt;0,(I77+I75)*0.5,IF(K76&lt;=0,0))</f>
        <v>0.08287499999999999</v>
      </c>
      <c r="K76" s="81">
        <f>IF(O77-O75&gt;0,O77-O75,IF(O77-O75&lt;=0,0))</f>
        <v>25</v>
      </c>
      <c r="L76" s="76">
        <f>J76*K76</f>
        <v>2.071875</v>
      </c>
      <c r="M76" s="85"/>
      <c r="N76" s="3"/>
      <c r="O76" s="3"/>
    </row>
    <row r="77" spans="1:15" ht="13.5">
      <c r="A77" s="43">
        <v>1</v>
      </c>
      <c r="B77" s="44" t="s">
        <v>1</v>
      </c>
      <c r="C77" s="45">
        <v>550</v>
      </c>
      <c r="D77" s="50">
        <v>5.1</v>
      </c>
      <c r="E77" s="46">
        <v>0</v>
      </c>
      <c r="F77" s="47">
        <v>0</v>
      </c>
      <c r="G77" s="48">
        <v>0</v>
      </c>
      <c r="H77" s="49">
        <f>(E77+2*F77+G77)/400</f>
        <v>0</v>
      </c>
      <c r="I77" s="44">
        <f>H77*D77</f>
        <v>0</v>
      </c>
      <c r="J77" s="44"/>
      <c r="K77" s="44"/>
      <c r="L77" s="50"/>
      <c r="M77" s="62"/>
      <c r="N77" s="3"/>
      <c r="O77" s="5">
        <f>(A77*1000+C77)</f>
        <v>1550</v>
      </c>
    </row>
    <row r="78" spans="1:15" ht="13.5">
      <c r="A78" s="52"/>
      <c r="B78" s="53"/>
      <c r="C78" s="54"/>
      <c r="D78" s="60"/>
      <c r="E78" s="55"/>
      <c r="F78" s="56"/>
      <c r="G78" s="57"/>
      <c r="H78" s="58"/>
      <c r="I78" s="53"/>
      <c r="J78" s="53">
        <f>IF(K78&gt;0,(I79+I77)*0.5,IF(K78&lt;=0,0))</f>
        <v>0.051</v>
      </c>
      <c r="K78" s="59">
        <f>IF(O79-O77&gt;0,O79-O77,IF(O79-O77&lt;=0,0))</f>
        <v>25</v>
      </c>
      <c r="L78" s="60">
        <f>J78*K78</f>
        <v>1.275</v>
      </c>
      <c r="M78" s="63"/>
      <c r="N78" s="3"/>
      <c r="O78" s="5"/>
    </row>
    <row r="79" spans="1:15" ht="13.5">
      <c r="A79" s="64">
        <v>1</v>
      </c>
      <c r="B79" s="65" t="s">
        <v>1</v>
      </c>
      <c r="C79" s="66">
        <v>575</v>
      </c>
      <c r="D79" s="67">
        <v>5.1</v>
      </c>
      <c r="E79" s="68">
        <v>0</v>
      </c>
      <c r="F79" s="69">
        <v>4</v>
      </c>
      <c r="G79" s="70">
        <v>0</v>
      </c>
      <c r="H79" s="71">
        <f>(E79+2*F79+G79)/400</f>
        <v>0.02</v>
      </c>
      <c r="I79" s="65">
        <f>H79*D79</f>
        <v>0.102</v>
      </c>
      <c r="J79" s="65"/>
      <c r="K79" s="65"/>
      <c r="L79" s="67"/>
      <c r="M79" s="83"/>
      <c r="N79" s="3"/>
      <c r="O79" s="5">
        <f>(A79*1000+C79)</f>
        <v>1575</v>
      </c>
    </row>
    <row r="80" spans="1:15" ht="13.5">
      <c r="A80" s="73"/>
      <c r="B80" s="74"/>
      <c r="C80" s="75"/>
      <c r="D80" s="76"/>
      <c r="E80" s="77"/>
      <c r="F80" s="78"/>
      <c r="G80" s="79"/>
      <c r="H80" s="80"/>
      <c r="I80" s="74"/>
      <c r="J80" s="74">
        <f>IF(K80&gt;0,(I81+I79)*0.5,IF(K80&lt;=0,0))</f>
        <v>0.19124999999999998</v>
      </c>
      <c r="K80" s="81">
        <f>IF(O81-O79&gt;0,O81-O79,IF(O81-O79&lt;=0,0))</f>
        <v>25</v>
      </c>
      <c r="L80" s="76">
        <f>J80*K80</f>
        <v>4.781249999999999</v>
      </c>
      <c r="M80" s="85"/>
      <c r="N80" s="3"/>
      <c r="O80" s="3"/>
    </row>
    <row r="81" spans="1:15" ht="13.5">
      <c r="A81" s="43">
        <v>1</v>
      </c>
      <c r="B81" s="44" t="s">
        <v>1</v>
      </c>
      <c r="C81" s="45">
        <v>600</v>
      </c>
      <c r="D81" s="50">
        <v>5.1</v>
      </c>
      <c r="E81" s="46">
        <v>6</v>
      </c>
      <c r="F81" s="47">
        <v>8</v>
      </c>
      <c r="G81" s="48">
        <v>0</v>
      </c>
      <c r="H81" s="49">
        <f>(E81+2*F81+G81)/400</f>
        <v>0.055</v>
      </c>
      <c r="I81" s="44">
        <f>H81*D81</f>
        <v>0.28049999999999997</v>
      </c>
      <c r="J81" s="44"/>
      <c r="K81" s="44"/>
      <c r="L81" s="50"/>
      <c r="M81" s="62"/>
      <c r="N81" s="3"/>
      <c r="O81" s="5">
        <f>(A81*1000+C81)</f>
        <v>1600</v>
      </c>
    </row>
    <row r="82" spans="1:15" ht="13.5">
      <c r="A82" s="52"/>
      <c r="B82" s="53"/>
      <c r="C82" s="54"/>
      <c r="D82" s="60"/>
      <c r="E82" s="55"/>
      <c r="F82" s="56"/>
      <c r="G82" s="57"/>
      <c r="H82" s="58"/>
      <c r="I82" s="53"/>
      <c r="J82" s="53">
        <f>IF(K82&gt;0,(I83+I81)*0.5,IF(K82&lt;=0,0))</f>
        <v>0.14024999999999999</v>
      </c>
      <c r="K82" s="59">
        <f>IF(O83-O81&gt;0,O83-O81,IF(O83-O81&lt;=0,0))</f>
        <v>25</v>
      </c>
      <c r="L82" s="60">
        <f>J82*K82</f>
        <v>3.5062499999999996</v>
      </c>
      <c r="M82" s="63"/>
      <c r="N82" s="3"/>
      <c r="O82" s="3"/>
    </row>
    <row r="83" spans="1:15" ht="13.5">
      <c r="A83" s="64">
        <v>1</v>
      </c>
      <c r="B83" s="65" t="s">
        <v>1</v>
      </c>
      <c r="C83" s="66">
        <v>625</v>
      </c>
      <c r="D83" s="67">
        <v>5.1</v>
      </c>
      <c r="E83" s="68">
        <v>0</v>
      </c>
      <c r="F83" s="69">
        <v>0</v>
      </c>
      <c r="G83" s="70">
        <v>0</v>
      </c>
      <c r="H83" s="71">
        <f>(E83+2*F83+G83)/400</f>
        <v>0</v>
      </c>
      <c r="I83" s="65">
        <f>H83*D83</f>
        <v>0</v>
      </c>
      <c r="J83" s="65"/>
      <c r="K83" s="65"/>
      <c r="L83" s="67"/>
      <c r="M83" s="83"/>
      <c r="N83" s="3"/>
      <c r="O83" s="5">
        <f>(A83*1000+C83)</f>
        <v>1625</v>
      </c>
    </row>
    <row r="84" spans="1:15" ht="13.5">
      <c r="A84" s="73"/>
      <c r="B84" s="74"/>
      <c r="C84" s="75"/>
      <c r="D84" s="76"/>
      <c r="E84" s="77"/>
      <c r="F84" s="78"/>
      <c r="G84" s="79"/>
      <c r="H84" s="80"/>
      <c r="I84" s="74"/>
      <c r="J84" s="74">
        <f>IF(K84&gt;0,(I85+I83)*0.5,IF(K84&lt;=0,0))</f>
        <v>0</v>
      </c>
      <c r="K84" s="81">
        <f>IF(O85-O83&gt;0,O85-O83,IF(O85-O83&lt;=0,0))</f>
        <v>0</v>
      </c>
      <c r="L84" s="76">
        <f>J84*K84</f>
        <v>0</v>
      </c>
      <c r="M84" s="85"/>
      <c r="N84" s="3"/>
      <c r="O84" s="5"/>
    </row>
    <row r="85" spans="1:15" ht="13.5">
      <c r="A85" s="43"/>
      <c r="B85" s="44"/>
      <c r="C85" s="45"/>
      <c r="D85" s="50"/>
      <c r="E85" s="46"/>
      <c r="F85" s="47"/>
      <c r="G85" s="48"/>
      <c r="H85" s="49"/>
      <c r="I85" s="44"/>
      <c r="J85" s="44"/>
      <c r="K85" s="44"/>
      <c r="L85" s="50"/>
      <c r="M85" s="62"/>
      <c r="N85" s="3"/>
      <c r="O85" s="5"/>
    </row>
    <row r="86" spans="1:15" ht="13.5">
      <c r="A86" s="52"/>
      <c r="B86" s="53"/>
      <c r="C86" s="54"/>
      <c r="D86" s="60"/>
      <c r="E86" s="55"/>
      <c r="F86" s="56"/>
      <c r="G86" s="57"/>
      <c r="H86" s="58"/>
      <c r="I86" s="53"/>
      <c r="J86" s="53"/>
      <c r="K86" s="59"/>
      <c r="L86" s="60"/>
      <c r="M86" s="61"/>
      <c r="N86" s="3"/>
      <c r="O86" s="3"/>
    </row>
    <row r="87" spans="1:15" ht="13.5">
      <c r="A87" s="64"/>
      <c r="B87" s="65"/>
      <c r="C87" s="66"/>
      <c r="D87" s="67"/>
      <c r="E87" s="68"/>
      <c r="F87" s="69"/>
      <c r="G87" s="70"/>
      <c r="H87" s="71"/>
      <c r="I87" s="65"/>
      <c r="J87" s="65"/>
      <c r="K87" s="65"/>
      <c r="L87" s="67"/>
      <c r="M87" s="83"/>
      <c r="N87" s="3"/>
      <c r="O87" s="5"/>
    </row>
    <row r="88" spans="1:15" ht="13.5">
      <c r="A88" s="73"/>
      <c r="B88" s="74"/>
      <c r="C88" s="75"/>
      <c r="D88" s="76"/>
      <c r="E88" s="77"/>
      <c r="F88" s="78"/>
      <c r="G88" s="79"/>
      <c r="H88" s="80"/>
      <c r="I88" s="74"/>
      <c r="J88" s="74"/>
      <c r="K88" s="81"/>
      <c r="L88" s="76"/>
      <c r="M88" s="85"/>
      <c r="N88" s="3"/>
      <c r="O88" s="5"/>
    </row>
    <row r="89" spans="1:15" ht="14.25" thickBot="1">
      <c r="A89" s="6"/>
      <c r="B89" s="7"/>
      <c r="C89" s="28"/>
      <c r="D89" s="24"/>
      <c r="E89" s="8"/>
      <c r="F89" s="9"/>
      <c r="G89" s="10"/>
      <c r="H89" s="49"/>
      <c r="I89" s="44"/>
      <c r="J89" s="44"/>
      <c r="K89" s="44"/>
      <c r="L89" s="11"/>
      <c r="M89" s="12"/>
      <c r="N89" s="3"/>
      <c r="O89" s="5">
        <f>(A89*1000+C89)</f>
        <v>0</v>
      </c>
    </row>
    <row r="90" spans="1:15" ht="14.25" thickBot="1">
      <c r="A90" s="13"/>
      <c r="B90" s="14"/>
      <c r="C90" s="15"/>
      <c r="D90" s="14"/>
      <c r="E90" s="16"/>
      <c r="F90" s="17"/>
      <c r="G90" s="18"/>
      <c r="H90" s="19"/>
      <c r="I90" s="14"/>
      <c r="J90" s="20"/>
      <c r="K90" s="21" t="s">
        <v>12</v>
      </c>
      <c r="L90" s="22">
        <f>SUM(L5:L89)</f>
        <v>181.68749999999994</v>
      </c>
      <c r="M90" s="23"/>
      <c r="N90" s="3"/>
      <c r="O90" s="5">
        <f>(A90*1000+C90)</f>
        <v>0</v>
      </c>
    </row>
    <row r="91" spans="11:12" ht="15.75" thickTop="1">
      <c r="K91" s="1"/>
      <c r="L91" s="2"/>
    </row>
    <row r="92" spans="8:12" ht="12.75">
      <c r="H92" s="25">
        <f>L90</f>
        <v>181.68749999999994</v>
      </c>
      <c r="I92" s="26" t="s">
        <v>18</v>
      </c>
      <c r="J92" s="26">
        <v>2.4</v>
      </c>
      <c r="K92" s="26" t="s">
        <v>19</v>
      </c>
      <c r="L92" s="27">
        <f>J92*H92</f>
        <v>436.04999999999984</v>
      </c>
    </row>
  </sheetData>
  <sheetProtection/>
  <mergeCells count="5">
    <mergeCell ref="A1:M1"/>
    <mergeCell ref="E2:G2"/>
    <mergeCell ref="A2:C2"/>
    <mergeCell ref="A4:C4"/>
    <mergeCell ref="E4:G4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Powiatowy Zarząd Dróg  G-lin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Brzozowski</dc:creator>
  <cp:keywords/>
  <dc:description/>
  <cp:lastModifiedBy>Danuta Zaremba</cp:lastModifiedBy>
  <cp:lastPrinted>2015-11-03T11:54:50Z</cp:lastPrinted>
  <dcterms:created xsi:type="dcterms:W3CDTF">1999-03-24T07:48:50Z</dcterms:created>
  <dcterms:modified xsi:type="dcterms:W3CDTF">2017-05-12T10:07:19Z</dcterms:modified>
  <cp:category/>
  <cp:version/>
  <cp:contentType/>
  <cp:contentStatus/>
</cp:coreProperties>
</file>