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6\"/>
    </mc:Choice>
  </mc:AlternateContent>
  <bookViews>
    <workbookView xWindow="0" yWindow="0" windowWidth="11496" windowHeight="5580" activeTab="2"/>
  </bookViews>
  <sheets>
    <sheet name="T1 " sheetId="9" r:id="rId1"/>
    <sheet name="T2" sheetId="3" r:id="rId2"/>
    <sheet name="T3" sheetId="2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G15" i="3"/>
  <c r="G14" i="3"/>
  <c r="D18" i="9"/>
  <c r="E18" i="9"/>
  <c r="D19" i="9"/>
  <c r="D15" i="9"/>
  <c r="E15" i="9"/>
  <c r="D16" i="9"/>
  <c r="D17" i="9"/>
  <c r="H21" i="3" l="1"/>
  <c r="K21" i="3"/>
  <c r="I21" i="3"/>
  <c r="F18" i="3"/>
  <c r="G19" i="3"/>
  <c r="G18" i="3" s="1"/>
  <c r="I18" i="3"/>
  <c r="G17" i="3"/>
  <c r="F17" i="3" s="1"/>
  <c r="E17" i="3" s="1"/>
  <c r="G16" i="3"/>
  <c r="F16" i="3"/>
  <c r="E16" i="3" s="1"/>
  <c r="F15" i="3"/>
  <c r="E15" i="3"/>
  <c r="F14" i="3"/>
  <c r="E14" i="3" s="1"/>
  <c r="K13" i="3"/>
  <c r="G13" i="3"/>
  <c r="G21" i="3" s="1"/>
  <c r="F19" i="3"/>
  <c r="E19" i="3" s="1"/>
  <c r="G10" i="3"/>
  <c r="F10" i="3" s="1"/>
  <c r="I9" i="3"/>
  <c r="H9" i="3"/>
  <c r="G12" i="3"/>
  <c r="F12" i="3" s="1"/>
  <c r="F11" i="3" s="1"/>
  <c r="I11" i="3"/>
  <c r="D11" i="9"/>
  <c r="E11" i="9"/>
  <c r="E10" i="9" s="1"/>
  <c r="D10" i="9" s="1"/>
  <c r="D12" i="9"/>
  <c r="D13" i="9"/>
  <c r="D9" i="9"/>
  <c r="D8" i="9" s="1"/>
  <c r="E8" i="9"/>
  <c r="E7" i="9" s="1"/>
  <c r="D7" i="9" s="1"/>
  <c r="E31" i="9"/>
  <c r="E30" i="9" s="1"/>
  <c r="D30" i="9" s="1"/>
  <c r="D29" i="9"/>
  <c r="D27" i="9" s="1"/>
  <c r="D28" i="9"/>
  <c r="E27" i="9"/>
  <c r="E26" i="9" s="1"/>
  <c r="D26" i="9" s="1"/>
  <c r="D32" i="9"/>
  <c r="D31" i="9" s="1"/>
  <c r="D21" i="9"/>
  <c r="D20" i="9"/>
  <c r="D23" i="9"/>
  <c r="D22" i="9" s="1"/>
  <c r="E22" i="9"/>
  <c r="G9" i="3" l="1"/>
  <c r="G11" i="3"/>
  <c r="F13" i="3"/>
  <c r="E10" i="3"/>
  <c r="F9" i="3"/>
  <c r="E9" i="3" s="1"/>
  <c r="G49" i="26"/>
  <c r="G47" i="26" s="1"/>
  <c r="G45" i="26"/>
  <c r="G43" i="26" s="1"/>
  <c r="F47" i="26"/>
  <c r="F43" i="26"/>
  <c r="G31" i="26"/>
  <c r="F31" i="26"/>
  <c r="G37" i="26"/>
  <c r="F37" i="26"/>
  <c r="E13" i="3" l="1"/>
  <c r="E21" i="3" s="1"/>
  <c r="F21" i="3"/>
  <c r="D58" i="26"/>
  <c r="D57" i="26" s="1"/>
  <c r="I52" i="26"/>
  <c r="I51" i="26"/>
  <c r="I50" i="26"/>
  <c r="I49" i="26" s="1"/>
  <c r="I47" i="26" s="1"/>
  <c r="E49" i="26"/>
  <c r="H48" i="26"/>
  <c r="H47" i="26"/>
  <c r="E47" i="26"/>
  <c r="D47" i="26"/>
  <c r="I46" i="26"/>
  <c r="I45" i="26"/>
  <c r="G30" i="26"/>
  <c r="E45" i="26"/>
  <c r="H44" i="26"/>
  <c r="H43" i="26" s="1"/>
  <c r="I43" i="26"/>
  <c r="E43" i="26"/>
  <c r="D43" i="26"/>
  <c r="I42" i="26"/>
  <c r="I41" i="26"/>
  <c r="I40" i="26"/>
  <c r="I39" i="26"/>
  <c r="E39" i="26"/>
  <c r="H38" i="26"/>
  <c r="H37" i="26"/>
  <c r="E37" i="26"/>
  <c r="D37" i="26"/>
  <c r="I36" i="26"/>
  <c r="I35" i="26"/>
  <c r="I34" i="26"/>
  <c r="H32" i="26"/>
  <c r="H31" i="26" s="1"/>
  <c r="E31" i="26"/>
  <c r="D31" i="26"/>
  <c r="F30" i="26"/>
  <c r="F53" i="26" s="1"/>
  <c r="E30" i="26"/>
  <c r="I29" i="26"/>
  <c r="I28" i="26"/>
  <c r="I26" i="26" s="1"/>
  <c r="E28" i="26"/>
  <c r="H27" i="26"/>
  <c r="H26" i="26"/>
  <c r="E26" i="26"/>
  <c r="D26" i="26"/>
  <c r="I25" i="26"/>
  <c r="I24" i="26"/>
  <c r="I22" i="26" s="1"/>
  <c r="E24" i="26"/>
  <c r="H23" i="26"/>
  <c r="H22" i="26"/>
  <c r="E22" i="26"/>
  <c r="D22" i="26"/>
  <c r="H21" i="26"/>
  <c r="E21" i="26"/>
  <c r="D21" i="26"/>
  <c r="I20" i="26"/>
  <c r="I19" i="26"/>
  <c r="I17" i="26" s="1"/>
  <c r="I16" i="26" s="1"/>
  <c r="E19" i="26"/>
  <c r="H18" i="26"/>
  <c r="H17" i="26"/>
  <c r="E17" i="26"/>
  <c r="D17" i="26"/>
  <c r="H16" i="26"/>
  <c r="E16" i="26"/>
  <c r="D16" i="26"/>
  <c r="I15" i="26"/>
  <c r="I14" i="26"/>
  <c r="I13" i="26"/>
  <c r="G13" i="26"/>
  <c r="E13" i="26"/>
  <c r="H12" i="26"/>
  <c r="H11" i="26" s="1"/>
  <c r="H10" i="26" s="1"/>
  <c r="I11" i="26"/>
  <c r="I10" i="26" s="1"/>
  <c r="G11" i="26"/>
  <c r="G10" i="26" s="1"/>
  <c r="F11" i="26"/>
  <c r="F10" i="26" s="1"/>
  <c r="E11" i="26"/>
  <c r="E10" i="26" s="1"/>
  <c r="D11" i="26"/>
  <c r="D10" i="26" s="1"/>
  <c r="I9" i="26"/>
  <c r="I8" i="26" s="1"/>
  <c r="I6" i="26" s="1"/>
  <c r="I5" i="26" s="1"/>
  <c r="E8" i="26"/>
  <c r="E6" i="26" s="1"/>
  <c r="E5" i="26" s="1"/>
  <c r="H7" i="26"/>
  <c r="H6" i="26" s="1"/>
  <c r="H5" i="26" s="1"/>
  <c r="D6" i="26"/>
  <c r="D5" i="26"/>
  <c r="G53" i="26" l="1"/>
  <c r="I33" i="26"/>
  <c r="I31" i="26" s="1"/>
  <c r="I37" i="26"/>
  <c r="D30" i="26"/>
  <c r="H30" i="26"/>
  <c r="H53" i="26" s="1"/>
  <c r="I21" i="26"/>
  <c r="D53" i="26"/>
  <c r="E53" i="26"/>
  <c r="I30" i="26" l="1"/>
  <c r="I53" i="26" s="1"/>
  <c r="G20" i="3"/>
  <c r="C33" i="9"/>
  <c r="P21" i="3" l="1"/>
  <c r="E12" i="3"/>
  <c r="E11" i="3" l="1"/>
  <c r="O21" i="3"/>
  <c r="E18" i="3" l="1"/>
  <c r="D25" i="9"/>
  <c r="D24" i="9" s="1"/>
  <c r="E24" i="9"/>
  <c r="E14" i="9" l="1"/>
  <c r="E34" i="9" s="1"/>
  <c r="D14" i="9" l="1"/>
  <c r="F35" i="9"/>
  <c r="E35" i="9" l="1"/>
  <c r="D34" i="9"/>
  <c r="D35" i="9" s="1"/>
  <c r="F20" i="3" l="1"/>
  <c r="N22" i="3"/>
  <c r="M22" i="3"/>
  <c r="H22" i="3" l="1"/>
  <c r="J22" i="3"/>
  <c r="K22" i="3" l="1"/>
  <c r="L22" i="3" l="1"/>
  <c r="I22" i="3"/>
  <c r="G22" i="3" s="1"/>
  <c r="F22" i="3" l="1"/>
  <c r="R22" i="3" l="1"/>
  <c r="Q22" i="3"/>
  <c r="D20" i="3"/>
  <c r="P22" i="3"/>
  <c r="O22" i="3"/>
  <c r="D22" i="3" l="1"/>
</calcChain>
</file>

<file path=xl/sharedStrings.xml><?xml version="1.0" encoding="utf-8"?>
<sst xmlns="http://schemas.openxmlformats.org/spreadsheetml/2006/main" count="180" uniqueCount="91">
  <si>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</si>
  <si>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</si>
  <si>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</si>
  <si>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</si>
  <si>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</si>
  <si>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</si>
  <si>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</si>
  <si>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</si>
  <si>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</si>
  <si>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</si>
  <si>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</si>
  <si>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</si>
  <si>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</si>
  <si>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</si>
  <si>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</si>
  <si>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</si>
  <si>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</si>
  <si>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</si>
  <si>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</si>
  <si>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</si>
  <si>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</si>
  <si>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</si>
  <si>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</si>
  <si>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 xml:space="preserve">Wydatki przed zmianą </t>
  </si>
  <si>
    <t xml:space="preserve">Wydatki ogółem po zmianie  </t>
  </si>
  <si>
    <t xml:space="preserve">Dochody ogółem po zmianie  </t>
  </si>
  <si>
    <t xml:space="preserve">Dochody przed zmianą  </t>
  </si>
  <si>
    <t xml:space="preserve">  </t>
  </si>
  <si>
    <t>majątkowe</t>
  </si>
  <si>
    <t>bieżące</t>
  </si>
  <si>
    <t xml:space="preserve">Przed zmianą </t>
  </si>
  <si>
    <t>010</t>
  </si>
  <si>
    <t>Oświata i wychowanie</t>
  </si>
  <si>
    <t>Planowane dochody budżetu na 2016 r.</t>
  </si>
  <si>
    <t>Planowane wydatki budżetu na  2016 r.</t>
  </si>
  <si>
    <t xml:space="preserve"> Pomoc społeczna</t>
  </si>
  <si>
    <t xml:space="preserve">Dział Rozdział </t>
  </si>
  <si>
    <t>852</t>
  </si>
  <si>
    <t>Dochody i wydatki związane z realizacją zadań z zakresu administracji rządowej i innych zadań zleconych odrębnymi ustawami w 2016 r.</t>
  </si>
  <si>
    <t>Wyszczególnienie</t>
  </si>
  <si>
    <t xml:space="preserve">Plan </t>
  </si>
  <si>
    <t>Plan po zmianie</t>
  </si>
  <si>
    <t xml:space="preserve">Dotacje      </t>
  </si>
  <si>
    <t xml:space="preserve">Wydatki              </t>
  </si>
  <si>
    <t>Rolnictwo i łowiectwo</t>
  </si>
  <si>
    <t>01095</t>
  </si>
  <si>
    <t>Pozostała działalność</t>
  </si>
  <si>
    <t>Dotacje celowe otrzymane z budżetu państwa na realizację zadań bieżących z zakresu administracji rządowej oraz innych zadań zleconych  gminie (związkom gmin, związkom powiatowo-gminnym ) ustawami</t>
  </si>
  <si>
    <t>Wydatki jednostek budżetowych w tym:</t>
  </si>
  <si>
    <t>1) wydatki związane z realizacją ich zadań statutowych</t>
  </si>
  <si>
    <t>Administracja publiczna</t>
  </si>
  <si>
    <t>Urzędy wojewódzkie</t>
  </si>
  <si>
    <t>1) wynagrodzenia i składki od nich naliczane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</si>
  <si>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</si>
  <si>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</si>
  <si>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</si>
  <si>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 xml:space="preserve">Szkoły podstawowe </t>
  </si>
  <si>
    <t>Gimnazja</t>
  </si>
  <si>
    <t>Świadczenie wychowawcze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</si>
  <si>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</si>
  <si>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Świadczenia na rzecz osób fizycznych</t>
  </si>
  <si>
    <t>Świadczenia rodzinne, świadczenia z funduszu alimentacyjnego oraz składki na ubezpieczenia  emerytalne i rentowe z ubezpieczenia społecznego</t>
  </si>
  <si>
    <t>Składki na ubezpieczenie zdrowotne opłacane za osoby pobierające niektóre świadczenia z pomocy społecznej, niektóre świadczenia rodzinne  oraz za osoby uczestniczące w zajęciach w centrum integracji społecznej</t>
  </si>
  <si>
    <t>Razem:</t>
  </si>
  <si>
    <t xml:space="preserve">Dochody, które podlegają przekazaniu do budżetu państwa związane z realizacją zadań zleconych w 2016 r. </t>
  </si>
  <si>
    <t xml:space="preserve">Dochody budżetu państwa związane z realizacją zadań zleconych jednostkom samorządu terytorialnego </t>
  </si>
  <si>
    <t>75011</t>
  </si>
  <si>
    <t>85212</t>
  </si>
  <si>
    <t>85213</t>
  </si>
  <si>
    <t>85295</t>
  </si>
  <si>
    <t xml:space="preserve">Dochody jednostek samorządu terytorialnego związane  realizacją zadań z zakresu administracji rządowej oraz innych zleconych ustawami </t>
  </si>
  <si>
    <t>Gospodarka odpadami</t>
  </si>
  <si>
    <t>Wpływy z różnych opłat</t>
  </si>
  <si>
    <t>90002</t>
  </si>
  <si>
    <t xml:space="preserve">Wpływy z odsetek od nieterminowych wpłata z tytułu podatków i opłat </t>
  </si>
  <si>
    <t>921</t>
  </si>
  <si>
    <t>92105</t>
  </si>
  <si>
    <t xml:space="preserve">Kultura o ochrona dziedzictwa narodowego  </t>
  </si>
  <si>
    <t xml:space="preserve">Pozostałe zadania w zakresie kultury </t>
  </si>
  <si>
    <t>Wpływy z różnych dochodów</t>
  </si>
  <si>
    <t>80148</t>
  </si>
  <si>
    <t>Stołówki szkole i przedszkolne</t>
  </si>
  <si>
    <t>Wpływy z usług</t>
  </si>
  <si>
    <t xml:space="preserve">Wpływy z opłat za korzystanie z wyżywienia w jednostkach realizujących zadania z zakresu wychowania przedszkolnego </t>
  </si>
  <si>
    <t>750</t>
  </si>
  <si>
    <t>801</t>
  </si>
  <si>
    <t>80101</t>
  </si>
  <si>
    <t>85211</t>
  </si>
  <si>
    <t>Wpływy z pozostałych odsetek</t>
  </si>
  <si>
    <t>Kwota</t>
  </si>
  <si>
    <t>Treść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</si>
</sst>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\ _z_ł"/>
    <numFmt numFmtId="165" formatCode="000"/>
    <numFmt numFmtId="166" formatCode="#,##0\ [$zł-415]"/>
  </numFmts>
  <fonts count="3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  <charset val="238"/>
    </font>
    <font>
      <sz val="9"/>
      <color theme="1"/>
      <name val="Arial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3" fillId="0" borderId="0" xfId="2" applyAlignment="1">
      <alignment horizontal="center"/>
    </xf>
    <xf numFmtId="3" fontId="19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20" fillId="0" borderId="4" xfId="3" applyNumberFormat="1" applyFont="1" applyFill="1" applyBorder="1" applyAlignment="1">
      <alignment vertical="center"/>
    </xf>
    <xf numFmtId="4" fontId="20" fillId="0" borderId="4" xfId="3" applyNumberFormat="1" applyFont="1" applyBorder="1" applyAlignment="1">
      <alignment vertical="center"/>
    </xf>
    <xf numFmtId="4" fontId="20" fillId="0" borderId="4" xfId="3" applyNumberFormat="1" applyFont="1" applyBorder="1" applyAlignment="1">
      <alignment horizontal="right" vertical="center"/>
    </xf>
    <xf numFmtId="4" fontId="19" fillId="0" borderId="4" xfId="3" applyNumberFormat="1" applyFont="1" applyBorder="1" applyAlignment="1">
      <alignment horizontal="right" vertical="top"/>
    </xf>
    <xf numFmtId="4" fontId="20" fillId="0" borderId="4" xfId="3" applyNumberFormat="1" applyFont="1" applyBorder="1" applyAlignment="1">
      <alignment horizontal="right" vertical="top"/>
    </xf>
    <xf numFmtId="164" fontId="19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2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3" fillId="0" borderId="4" xfId="3" applyNumberFormat="1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0" fontId="8" fillId="0" borderId="4" xfId="8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1" fillId="0" borderId="0" xfId="9"/>
    <xf numFmtId="49" fontId="7" fillId="0" borderId="4" xfId="4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right" vertical="center"/>
    </xf>
    <xf numFmtId="49" fontId="14" fillId="0" borderId="4" xfId="4" applyNumberFormat="1" applyFont="1" applyBorder="1" applyAlignment="1">
      <alignment horizontal="right" vertical="center"/>
    </xf>
    <xf numFmtId="0" fontId="26" fillId="0" borderId="4" xfId="9" applyFont="1" applyBorder="1" applyAlignment="1">
      <alignment horizontal="left" vertical="center" wrapText="1"/>
    </xf>
    <xf numFmtId="4" fontId="10" fillId="0" borderId="4" xfId="3" applyNumberFormat="1" applyFont="1" applyBorder="1" applyAlignment="1">
      <alignment vertical="center"/>
    </xf>
    <xf numFmtId="165" fontId="20" fillId="0" borderId="4" xfId="3" applyNumberFormat="1" applyFont="1" applyBorder="1" applyAlignment="1">
      <alignment horizontal="center" vertical="top"/>
    </xf>
    <xf numFmtId="49" fontId="19" fillId="0" borderId="4" xfId="3" applyNumberFormat="1" applyFont="1" applyBorder="1" applyAlignment="1">
      <alignment horizontal="center" vertical="top"/>
    </xf>
    <xf numFmtId="0" fontId="19" fillId="0" borderId="0" xfId="2" applyFont="1"/>
    <xf numFmtId="0" fontId="14" fillId="0" borderId="4" xfId="9" applyFont="1" applyBorder="1" applyAlignment="1">
      <alignment horizontal="left" vertical="center" wrapText="1"/>
    </xf>
    <xf numFmtId="0" fontId="27" fillId="0" borderId="0" xfId="9" applyFont="1" applyBorder="1" applyAlignment="1">
      <alignment wrapText="1"/>
    </xf>
    <xf numFmtId="166" fontId="25" fillId="2" borderId="1" xfId="9" applyNumberFormat="1" applyFont="1" applyFill="1" applyBorder="1" applyAlignment="1">
      <alignment horizontal="center" vertical="center" wrapText="1"/>
    </xf>
    <xf numFmtId="166" fontId="8" fillId="2" borderId="1" xfId="8" applyNumberFormat="1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25" fillId="0" borderId="32" xfId="9" applyFont="1" applyBorder="1" applyAlignment="1">
      <alignment horizontal="center" vertical="center" wrapText="1"/>
    </xf>
    <xf numFmtId="0" fontId="25" fillId="0" borderId="4" xfId="9" applyFont="1" applyBorder="1" applyAlignment="1">
      <alignment horizontal="center" vertical="center" wrapText="1"/>
    </xf>
    <xf numFmtId="0" fontId="25" fillId="0" borderId="1" xfId="9" applyNumberFormat="1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1" xfId="8" applyNumberFormat="1" applyFont="1" applyBorder="1" applyAlignment="1">
      <alignment horizontal="center" vertical="center" wrapText="1"/>
    </xf>
    <xf numFmtId="49" fontId="21" fillId="0" borderId="4" xfId="8" applyNumberFormat="1" applyFont="1" applyBorder="1" applyAlignment="1">
      <alignment horizontal="center" vertical="center" wrapText="1"/>
    </xf>
    <xf numFmtId="0" fontId="21" fillId="0" borderId="4" xfId="8" applyFont="1" applyBorder="1" applyAlignment="1">
      <alignment horizontal="center" vertical="top" wrapText="1"/>
    </xf>
    <xf numFmtId="0" fontId="21" fillId="0" borderId="4" xfId="8" applyFont="1" applyBorder="1" applyAlignment="1">
      <alignment horizontal="left" vertical="top" wrapText="1"/>
    </xf>
    <xf numFmtId="4" fontId="26" fillId="0" borderId="4" xfId="9" applyNumberFormat="1" applyFont="1" applyBorder="1" applyAlignment="1">
      <alignment horizontal="right" vertical="center" wrapText="1"/>
    </xf>
    <xf numFmtId="4" fontId="21" fillId="0" borderId="4" xfId="8" applyNumberFormat="1" applyFont="1" applyBorder="1" applyAlignment="1">
      <alignment horizontal="right" vertical="center" wrapText="1"/>
    </xf>
    <xf numFmtId="0" fontId="29" fillId="0" borderId="0" xfId="9" applyFont="1" applyAlignment="1">
      <alignment vertical="top" wrapText="1"/>
    </xf>
    <xf numFmtId="0" fontId="8" fillId="0" borderId="4" xfId="8" applyFont="1" applyBorder="1" applyAlignment="1">
      <alignment horizontal="center" vertical="top" wrapText="1"/>
    </xf>
    <xf numFmtId="49" fontId="8" fillId="0" borderId="4" xfId="8" applyNumberFormat="1" applyFont="1" applyBorder="1" applyAlignment="1">
      <alignment horizontal="center" vertical="center" wrapText="1"/>
    </xf>
    <xf numFmtId="0" fontId="8" fillId="0" borderId="4" xfId="8" applyFont="1" applyBorder="1" applyAlignment="1">
      <alignment horizontal="left" vertical="top" wrapText="1"/>
    </xf>
    <xf numFmtId="4" fontId="25" fillId="0" borderId="4" xfId="9" applyNumberFormat="1" applyFont="1" applyBorder="1" applyAlignment="1">
      <alignment horizontal="right" vertical="center" wrapText="1"/>
    </xf>
    <xf numFmtId="4" fontId="8" fillId="0" borderId="4" xfId="8" applyNumberFormat="1" applyFont="1" applyBorder="1" applyAlignment="1">
      <alignment horizontal="right" vertical="center" wrapText="1"/>
    </xf>
    <xf numFmtId="0" fontId="30" fillId="0" borderId="0" xfId="9" applyFont="1" applyAlignment="1">
      <alignment vertical="top" wrapText="1"/>
    </xf>
    <xf numFmtId="4" fontId="25" fillId="0" borderId="4" xfId="9" applyNumberFormat="1" applyFont="1" applyBorder="1" applyAlignment="1">
      <alignment vertical="center"/>
    </xf>
    <xf numFmtId="4" fontId="8" fillId="0" borderId="4" xfId="8" applyNumberFormat="1" applyFont="1" applyBorder="1" applyAlignment="1">
      <alignment vertical="center"/>
    </xf>
    <xf numFmtId="43" fontId="31" fillId="0" borderId="4" xfId="6" applyFont="1" applyBorder="1" applyAlignment="1">
      <alignment horizontal="left" vertical="center" wrapText="1"/>
    </xf>
    <xf numFmtId="4" fontId="31" fillId="0" borderId="4" xfId="6" applyNumberFormat="1" applyFont="1" applyBorder="1" applyAlignment="1">
      <alignment horizontal="right" vertical="center"/>
    </xf>
    <xf numFmtId="4" fontId="19" fillId="0" borderId="4" xfId="3" applyNumberFormat="1" applyFont="1" applyBorder="1" applyAlignment="1">
      <alignment horizontal="right" vertical="center"/>
    </xf>
    <xf numFmtId="0" fontId="1" fillId="0" borderId="4" xfId="9" applyBorder="1"/>
    <xf numFmtId="0" fontId="26" fillId="0" borderId="7" xfId="9" applyFont="1" applyBorder="1" applyAlignment="1">
      <alignment horizontal="center" vertical="center" wrapText="1"/>
    </xf>
    <xf numFmtId="0" fontId="26" fillId="0" borderId="4" xfId="9" applyFont="1" applyBorder="1" applyAlignment="1">
      <alignment vertical="center" wrapText="1"/>
    </xf>
    <xf numFmtId="0" fontId="26" fillId="0" borderId="5" xfId="9" applyFont="1" applyBorder="1" applyAlignment="1">
      <alignment horizontal="left" vertical="center" wrapText="1"/>
    </xf>
    <xf numFmtId="0" fontId="25" fillId="0" borderId="3" xfId="9" applyFont="1" applyBorder="1" applyAlignment="1">
      <alignment horizontal="center" vertical="center" wrapText="1"/>
    </xf>
    <xf numFmtId="0" fontId="25" fillId="0" borderId="4" xfId="9" applyFont="1" applyBorder="1" applyAlignment="1">
      <alignment horizontal="left" vertical="center" wrapText="1"/>
    </xf>
    <xf numFmtId="0" fontId="26" fillId="0" borderId="4" xfId="9" applyFont="1" applyBorder="1" applyAlignment="1">
      <alignment horizontal="center" vertical="center" wrapText="1"/>
    </xf>
    <xf numFmtId="0" fontId="25" fillId="0" borderId="4" xfId="9" applyFont="1" applyBorder="1" applyAlignment="1">
      <alignment vertical="center" wrapText="1"/>
    </xf>
    <xf numFmtId="0" fontId="21" fillId="0" borderId="4" xfId="8" applyFont="1" applyBorder="1" applyAlignment="1">
      <alignment horizontal="left" vertical="center" wrapText="1"/>
    </xf>
    <xf numFmtId="0" fontId="8" fillId="0" borderId="4" xfId="8" applyFont="1" applyBorder="1" applyAlignment="1">
      <alignment horizontal="left" vertical="center" wrapText="1"/>
    </xf>
    <xf numFmtId="0" fontId="8" fillId="0" borderId="4" xfId="8" applyFont="1" applyBorder="1" applyAlignment="1">
      <alignment vertical="center" wrapText="1"/>
    </xf>
    <xf numFmtId="0" fontId="30" fillId="0" borderId="0" xfId="9" applyFont="1" applyAlignment="1">
      <alignment vertical="center" wrapText="1"/>
    </xf>
    <xf numFmtId="0" fontId="30" fillId="0" borderId="4" xfId="8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vertical="top"/>
    </xf>
    <xf numFmtId="0" fontId="29" fillId="0" borderId="4" xfId="9" applyFont="1" applyBorder="1" applyAlignment="1">
      <alignment vertical="top" wrapText="1"/>
    </xf>
    <xf numFmtId="43" fontId="25" fillId="0" borderId="4" xfId="11" applyFont="1" applyBorder="1" applyAlignment="1">
      <alignment vertical="center"/>
    </xf>
    <xf numFmtId="4" fontId="31" fillId="0" borderId="0" xfId="11" applyNumberFormat="1" applyFont="1" applyBorder="1" applyAlignment="1">
      <alignment horizontal="left" vertical="center" wrapText="1"/>
    </xf>
    <xf numFmtId="4" fontId="25" fillId="0" borderId="4" xfId="9" applyNumberFormat="1" applyFont="1" applyBorder="1" applyAlignment="1">
      <alignment horizontal="left" vertical="center" wrapText="1"/>
    </xf>
    <xf numFmtId="4" fontId="25" fillId="0" borderId="1" xfId="9" applyNumberFormat="1" applyFont="1" applyBorder="1" applyAlignment="1">
      <alignment vertical="center"/>
    </xf>
    <xf numFmtId="0" fontId="33" fillId="0" borderId="0" xfId="9" applyFont="1" applyAlignment="1">
      <alignment vertical="top" wrapText="1"/>
    </xf>
    <xf numFmtId="0" fontId="26" fillId="0" borderId="28" xfId="9" applyFont="1" applyBorder="1" applyAlignment="1">
      <alignment horizontal="center" vertical="center" wrapText="1"/>
    </xf>
    <xf numFmtId="4" fontId="26" fillId="0" borderId="28" xfId="9" applyNumberFormat="1" applyFont="1" applyBorder="1" applyAlignment="1">
      <alignment horizontal="right" vertical="center" wrapText="1"/>
    </xf>
    <xf numFmtId="4" fontId="26" fillId="0" borderId="0" xfId="9" applyNumberFormat="1" applyFont="1" applyBorder="1" applyAlignment="1">
      <alignment horizontal="right" vertical="center" wrapText="1"/>
    </xf>
    <xf numFmtId="0" fontId="21" fillId="0" borderId="0" xfId="1" applyFont="1" applyAlignment="1">
      <alignment vertical="center" wrapText="1"/>
    </xf>
    <xf numFmtId="0" fontId="8" fillId="0" borderId="0" xfId="8" applyFont="1"/>
    <xf numFmtId="0" fontId="8" fillId="2" borderId="4" xfId="9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9" applyFont="1"/>
    <xf numFmtId="0" fontId="21" fillId="0" borderId="4" xfId="9" applyFont="1" applyBorder="1" applyAlignment="1">
      <alignment horizontal="center" vertical="center" wrapText="1"/>
    </xf>
    <xf numFmtId="0" fontId="21" fillId="0" borderId="4" xfId="9" applyFont="1" applyBorder="1" applyAlignment="1">
      <alignment horizontal="left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9" applyFont="1" applyAlignment="1">
      <alignment vertical="center"/>
    </xf>
    <xf numFmtId="0" fontId="21" fillId="0" borderId="4" xfId="9" applyFont="1" applyBorder="1" applyAlignment="1">
      <alignment vertical="top" wrapText="1"/>
    </xf>
    <xf numFmtId="0" fontId="8" fillId="0" borderId="4" xfId="9" applyFont="1" applyBorder="1" applyAlignment="1">
      <alignment horizontal="center" vertical="top" wrapText="1"/>
    </xf>
    <xf numFmtId="0" fontId="8" fillId="0" borderId="4" xfId="9" applyFont="1" applyBorder="1" applyAlignment="1">
      <alignment vertical="top" wrapText="1"/>
    </xf>
    <xf numFmtId="0" fontId="8" fillId="0" borderId="0" xfId="1" applyFont="1" applyBorder="1" applyAlignment="1">
      <alignment horizontal="center"/>
    </xf>
    <xf numFmtId="0" fontId="8" fillId="0" borderId="4" xfId="9" applyFont="1" applyFill="1" applyBorder="1" applyAlignment="1">
      <alignment horizontal="center" vertical="center" wrapText="1"/>
    </xf>
    <xf numFmtId="43" fontId="19" fillId="0" borderId="4" xfId="3" applyFont="1" applyFill="1" applyBorder="1" applyAlignment="1">
      <alignment horizontal="left" vertical="top" wrapText="1"/>
    </xf>
    <xf numFmtId="0" fontId="14" fillId="0" borderId="5" xfId="9" applyFont="1" applyBorder="1" applyAlignment="1">
      <alignment horizontal="left" vertical="center" wrapText="1"/>
    </xf>
    <xf numFmtId="0" fontId="7" fillId="0" borderId="4" xfId="9" applyFont="1" applyBorder="1" applyAlignment="1">
      <alignment horizontal="left" vertical="center" wrapText="1"/>
    </xf>
    <xf numFmtId="0" fontId="14" fillId="0" borderId="4" xfId="8" applyFont="1" applyBorder="1" applyAlignment="1">
      <alignment horizontal="left" vertical="center" wrapText="1"/>
    </xf>
    <xf numFmtId="0" fontId="7" fillId="0" borderId="4" xfId="8" applyFont="1" applyBorder="1" applyAlignment="1">
      <alignment vertical="center" wrapText="1"/>
    </xf>
    <xf numFmtId="0" fontId="7" fillId="0" borderId="4" xfId="9" applyFont="1" applyBorder="1" applyAlignment="1">
      <alignment vertical="center" wrapText="1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2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2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9" applyNumberFormat="1" applyFont="1" applyBorder="1" applyAlignment="1">
      <alignment horizontal="center" vertical="center" wrapText="1"/>
    </xf>
    <xf numFmtId="4" fontId="8" fillId="0" borderId="5" xfId="9" applyNumberFormat="1" applyFont="1" applyBorder="1" applyAlignment="1">
      <alignment horizontal="center" vertical="center" wrapText="1"/>
    </xf>
    <xf numFmtId="166" fontId="8" fillId="2" borderId="7" xfId="8" applyNumberFormat="1" applyFont="1" applyFill="1" applyBorder="1" applyAlignment="1">
      <alignment horizontal="center" vertical="center" wrapText="1"/>
    </xf>
    <xf numFmtId="166" fontId="8" fillId="2" borderId="5" xfId="8" applyNumberFormat="1" applyFont="1" applyFill="1" applyBorder="1" applyAlignment="1">
      <alignment horizontal="center" vertical="center" wrapText="1"/>
    </xf>
    <xf numFmtId="0" fontId="26" fillId="0" borderId="7" xfId="9" applyFont="1" applyBorder="1" applyAlignment="1">
      <alignment horizontal="center" vertical="center" wrapText="1"/>
    </xf>
    <xf numFmtId="0" fontId="26" fillId="0" borderId="6" xfId="9" applyFont="1" applyBorder="1" applyAlignment="1">
      <alignment horizontal="center" vertical="center" wrapText="1"/>
    </xf>
    <xf numFmtId="0" fontId="26" fillId="0" borderId="5" xfId="9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6" fontId="8" fillId="2" borderId="4" xfId="9" applyNumberFormat="1" applyFont="1" applyFill="1" applyBorder="1" applyAlignment="1">
      <alignment horizontal="center" vertical="center" wrapText="1"/>
    </xf>
    <xf numFmtId="4" fontId="21" fillId="0" borderId="7" xfId="9" applyNumberFormat="1" applyFont="1" applyBorder="1" applyAlignment="1">
      <alignment horizontal="center" vertical="center" wrapText="1"/>
    </xf>
    <xf numFmtId="4" fontId="21" fillId="0" borderId="5" xfId="9" applyNumberFormat="1" applyFont="1" applyBorder="1" applyAlignment="1">
      <alignment horizontal="center" vertical="center" wrapText="1"/>
    </xf>
    <xf numFmtId="4" fontId="8" fillId="0" borderId="7" xfId="9" applyNumberFormat="1" applyFont="1" applyBorder="1" applyAlignment="1">
      <alignment horizontal="center" vertical="top" wrapText="1"/>
    </xf>
    <xf numFmtId="4" fontId="8" fillId="0" borderId="5" xfId="9" applyNumberFormat="1" applyFont="1" applyBorder="1" applyAlignment="1">
      <alignment horizontal="center" vertical="top" wrapText="1"/>
    </xf>
    <xf numFmtId="0" fontId="27" fillId="0" borderId="0" xfId="9" applyFont="1" applyBorder="1" applyAlignment="1">
      <alignment horizontal="center" vertical="center" wrapText="1"/>
    </xf>
    <xf numFmtId="0" fontId="25" fillId="2" borderId="1" xfId="9" applyFont="1" applyFill="1" applyBorder="1" applyAlignment="1">
      <alignment horizontal="center" vertical="center" wrapText="1"/>
    </xf>
    <xf numFmtId="0" fontId="25" fillId="2" borderId="3" xfId="9" applyFont="1" applyFill="1" applyBorder="1" applyAlignment="1">
      <alignment horizontal="center" vertical="center" wrapText="1"/>
    </xf>
    <xf numFmtId="0" fontId="25" fillId="2" borderId="1" xfId="9" applyFont="1" applyFill="1" applyBorder="1" applyAlignment="1">
      <alignment horizontal="center" vertical="center"/>
    </xf>
    <xf numFmtId="0" fontId="25" fillId="2" borderId="3" xfId="9" applyFont="1" applyFill="1" applyBorder="1" applyAlignment="1">
      <alignment horizontal="center" vertical="center"/>
    </xf>
    <xf numFmtId="166" fontId="25" fillId="2" borderId="7" xfId="9" applyNumberFormat="1" applyFont="1" applyFill="1" applyBorder="1" applyAlignment="1">
      <alignment horizontal="center" vertical="center" wrapText="1"/>
    </xf>
    <xf numFmtId="166" fontId="25" fillId="2" borderId="5" xfId="9" applyNumberFormat="1" applyFont="1" applyFill="1" applyBorder="1" applyAlignment="1">
      <alignment horizontal="center" vertical="center" wrapText="1"/>
    </xf>
  </cellXfs>
  <cellStyles count="13">
    <cellStyle name="Dziesiętny 2" xfId="3"/>
    <cellStyle name="Dziesiętny 2 2" xfId="6"/>
    <cellStyle name="Dziesiętny 2 2 2" xfId="7"/>
    <cellStyle name="Dziesiętny 2 2 2 2" xfId="10"/>
    <cellStyle name="Dziesiętny 2 3" xfId="11"/>
    <cellStyle name="Dziesiętny 3" xfId="12"/>
    <cellStyle name="Normalny" xfId="0" builtinId="0"/>
    <cellStyle name="Normalny 2" xfId="1"/>
    <cellStyle name="Normalny 3" xfId="5"/>
    <cellStyle name="Normalny_Kopia Projekt Uchwała budżetowa na rok 2012 załączniki 1,2,3,4+T1,T2,T2a,T3 roboczy" xfId="9"/>
    <cellStyle name="Normalny_planowane dochody i wydatki  2011 r z podziałem." xfId="2"/>
    <cellStyle name="Normalny_Uchwała Rady Gminy Nr XVII.100.12 z dn. 27.09.2012 r. T1,T2,T2a+zał.1" xfId="4"/>
    <cellStyle name="Normalny_Zarządzenie Wójta Nr 3 z dn. 13.02.2012 r. załącznik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5" sqref="A35:B35"/>
    </sheetView>
  </sheetViews>
  <sheetFormatPr defaultColWidth="10.33203125" defaultRowHeight="13.8"/>
  <cols>
    <col min="1" max="1" width="8.6640625" style="24" customWidth="1"/>
    <col min="2" max="2" width="44.88671875" style="2" customWidth="1"/>
    <col min="3" max="3" width="13.33203125" style="24" customWidth="1"/>
    <col min="4" max="4" width="12.5546875" style="24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6" s="1" customFormat="1" ht="19.5" customHeight="1">
      <c r="A1" s="38"/>
      <c r="B1" s="134" t="s">
        <v>33</v>
      </c>
      <c r="C1" s="134"/>
      <c r="D1" s="134"/>
      <c r="E1" s="134"/>
      <c r="F1" s="134"/>
    </row>
    <row r="2" spans="1:6" s="1" customFormat="1" ht="15">
      <c r="A2" s="38"/>
      <c r="B2" s="37"/>
      <c r="C2" s="36"/>
      <c r="D2" s="36"/>
      <c r="E2" s="135"/>
      <c r="F2" s="135"/>
    </row>
    <row r="3" spans="1:6" s="1" customFormat="1" ht="14.25" customHeight="1">
      <c r="A3" s="136" t="s">
        <v>36</v>
      </c>
      <c r="B3" s="139" t="s">
        <v>90</v>
      </c>
      <c r="C3" s="148" t="s">
        <v>89</v>
      </c>
      <c r="D3" s="149"/>
      <c r="E3" s="149"/>
      <c r="F3" s="150"/>
    </row>
    <row r="4" spans="1:6" s="1" customFormat="1" ht="14.4" customHeight="1">
      <c r="A4" s="137"/>
      <c r="B4" s="140"/>
      <c r="C4" s="144" t="s">
        <v>30</v>
      </c>
      <c r="D4" s="146" t="s">
        <v>0</v>
      </c>
      <c r="E4" s="142" t="s">
        <v>1</v>
      </c>
      <c r="F4" s="143"/>
    </row>
    <row r="5" spans="1:6" s="1" customFormat="1" ht="15" customHeight="1">
      <c r="A5" s="138"/>
      <c r="B5" s="141"/>
      <c r="C5" s="145"/>
      <c r="D5" s="147"/>
      <c r="E5" s="35" t="s">
        <v>29</v>
      </c>
      <c r="F5" s="34" t="s">
        <v>28</v>
      </c>
    </row>
    <row r="6" spans="1:6" s="1" customFormat="1">
      <c r="A6" s="33">
        <v>1</v>
      </c>
      <c r="B6" s="33">
        <v>2</v>
      </c>
      <c r="C6" s="32">
        <v>3</v>
      </c>
      <c r="D6" s="32">
        <v>4</v>
      </c>
      <c r="E6" s="32">
        <v>5</v>
      </c>
      <c r="F6" s="32">
        <v>6</v>
      </c>
    </row>
    <row r="7" spans="1:6" s="58" customFormat="1" ht="13.95" customHeight="1">
      <c r="A7" s="56">
        <v>750</v>
      </c>
      <c r="B7" s="89" t="s">
        <v>50</v>
      </c>
      <c r="C7" s="31">
        <v>67859</v>
      </c>
      <c r="D7" s="31">
        <f t="shared" ref="D7" si="0">+E7+F7</f>
        <v>-1129</v>
      </c>
      <c r="E7" s="31">
        <f>E8</f>
        <v>-1129</v>
      </c>
      <c r="F7" s="31"/>
    </row>
    <row r="8" spans="1:6" s="58" customFormat="1" ht="13.95" customHeight="1">
      <c r="A8" s="57" t="s">
        <v>66</v>
      </c>
      <c r="B8" s="91" t="s">
        <v>51</v>
      </c>
      <c r="C8" s="32"/>
      <c r="D8" s="30">
        <f>D9</f>
        <v>-1129</v>
      </c>
      <c r="E8" s="30">
        <f>E9</f>
        <v>-1129</v>
      </c>
      <c r="F8" s="30"/>
    </row>
    <row r="9" spans="1:6" s="58" customFormat="1" ht="45.6">
      <c r="A9" s="49"/>
      <c r="B9" s="48" t="s">
        <v>47</v>
      </c>
      <c r="C9" s="32"/>
      <c r="D9" s="30">
        <f t="shared" ref="D9" si="1">+E9+F9</f>
        <v>-1129</v>
      </c>
      <c r="E9" s="30">
        <v>-1129</v>
      </c>
      <c r="F9" s="30"/>
    </row>
    <row r="10" spans="1:6" s="58" customFormat="1" ht="13.95" customHeight="1">
      <c r="A10" s="56">
        <v>801</v>
      </c>
      <c r="B10" s="94" t="s">
        <v>32</v>
      </c>
      <c r="C10" s="31">
        <v>628793</v>
      </c>
      <c r="D10" s="31">
        <f t="shared" ref="D10" si="2">+E10+F10</f>
        <v>12000</v>
      </c>
      <c r="E10" s="31">
        <f>E11</f>
        <v>12000</v>
      </c>
      <c r="F10" s="31"/>
    </row>
    <row r="11" spans="1:6" s="58" customFormat="1" ht="13.95" customHeight="1">
      <c r="A11" s="57" t="s">
        <v>80</v>
      </c>
      <c r="B11" s="91" t="s">
        <v>81</v>
      </c>
      <c r="C11" s="32"/>
      <c r="D11" s="30">
        <f>D12+D13</f>
        <v>12000</v>
      </c>
      <c r="E11" s="30">
        <f>E12+E13</f>
        <v>12000</v>
      </c>
      <c r="F11" s="30"/>
    </row>
    <row r="12" spans="1:6" s="58" customFormat="1" ht="25.8" customHeight="1">
      <c r="A12" s="49"/>
      <c r="B12" s="48" t="s">
        <v>83</v>
      </c>
      <c r="C12" s="32"/>
      <c r="D12" s="30">
        <f t="shared" ref="D12" si="3">+E12+F12</f>
        <v>2000</v>
      </c>
      <c r="E12" s="30">
        <v>2000</v>
      </c>
      <c r="F12" s="30"/>
    </row>
    <row r="13" spans="1:6" s="58" customFormat="1" ht="11.4">
      <c r="A13" s="49"/>
      <c r="B13" s="48" t="s">
        <v>82</v>
      </c>
      <c r="C13" s="32"/>
      <c r="D13" s="30">
        <f t="shared" ref="D13" si="4">+E13+F13</f>
        <v>10000</v>
      </c>
      <c r="E13" s="30">
        <v>10000</v>
      </c>
      <c r="F13" s="30"/>
    </row>
    <row r="14" spans="1:6" s="58" customFormat="1" ht="13.95" customHeight="1">
      <c r="A14" s="56">
        <v>852</v>
      </c>
      <c r="B14" s="54" t="s">
        <v>35</v>
      </c>
      <c r="C14" s="31">
        <v>4916701</v>
      </c>
      <c r="D14" s="31">
        <f t="shared" ref="D14" si="5">+E14+F14</f>
        <v>197106</v>
      </c>
      <c r="E14" s="31">
        <f>E15+E18+E22+E24</f>
        <v>197106</v>
      </c>
      <c r="F14" s="31"/>
    </row>
    <row r="15" spans="1:6" s="58" customFormat="1" ht="13.95" customHeight="1">
      <c r="A15" s="57" t="s">
        <v>87</v>
      </c>
      <c r="B15" s="96" t="s">
        <v>58</v>
      </c>
      <c r="C15" s="32"/>
      <c r="D15" s="30">
        <f>D16+D17</f>
        <v>123840</v>
      </c>
      <c r="E15" s="30">
        <f>E16+E17</f>
        <v>123840</v>
      </c>
      <c r="F15" s="30"/>
    </row>
    <row r="16" spans="1:6" s="58" customFormat="1" ht="11.4">
      <c r="A16" s="49"/>
      <c r="B16" s="48" t="s">
        <v>88</v>
      </c>
      <c r="C16" s="32"/>
      <c r="D16" s="30">
        <f t="shared" ref="D16" si="6">+E16+F16</f>
        <v>20</v>
      </c>
      <c r="E16" s="30">
        <v>20</v>
      </c>
      <c r="F16" s="30"/>
    </row>
    <row r="17" spans="1:6" s="58" customFormat="1" ht="57">
      <c r="A17" s="49"/>
      <c r="B17" s="98" t="s">
        <v>59</v>
      </c>
      <c r="C17" s="32"/>
      <c r="D17" s="30">
        <f t="shared" ref="D17" si="7">+E17+F17</f>
        <v>123820</v>
      </c>
      <c r="E17" s="30">
        <v>123820</v>
      </c>
      <c r="F17" s="30"/>
    </row>
    <row r="18" spans="1:6" s="58" customFormat="1" ht="34.200000000000003">
      <c r="A18" s="57" t="s">
        <v>67</v>
      </c>
      <c r="B18" s="93" t="s">
        <v>61</v>
      </c>
      <c r="C18" s="32"/>
      <c r="D18" s="30">
        <f>D19+D20+D21</f>
        <v>73220</v>
      </c>
      <c r="E18" s="30">
        <f>E19+E20+E21</f>
        <v>73220</v>
      </c>
      <c r="F18" s="30"/>
    </row>
    <row r="19" spans="1:6" s="58" customFormat="1" ht="11.4">
      <c r="A19" s="49"/>
      <c r="B19" s="48" t="s">
        <v>88</v>
      </c>
      <c r="C19" s="32"/>
      <c r="D19" s="30">
        <f t="shared" ref="D19" si="8">+E19+F19</f>
        <v>-20</v>
      </c>
      <c r="E19" s="30">
        <v>-20</v>
      </c>
      <c r="F19" s="30"/>
    </row>
    <row r="20" spans="1:6" s="58" customFormat="1" ht="45.6">
      <c r="A20" s="49"/>
      <c r="B20" s="48" t="s">
        <v>47</v>
      </c>
      <c r="C20" s="32"/>
      <c r="D20" s="30">
        <f t="shared" ref="D20:D21" si="9">+E20+F20</f>
        <v>72240</v>
      </c>
      <c r="E20" s="30">
        <v>72240</v>
      </c>
      <c r="F20" s="30"/>
    </row>
    <row r="21" spans="1:6" s="58" customFormat="1" ht="34.200000000000003">
      <c r="A21" s="49"/>
      <c r="B21" s="98" t="s">
        <v>70</v>
      </c>
      <c r="C21" s="32"/>
      <c r="D21" s="30">
        <f t="shared" si="9"/>
        <v>1000</v>
      </c>
      <c r="E21" s="30">
        <v>1000</v>
      </c>
      <c r="F21" s="30"/>
    </row>
    <row r="22" spans="1:6" s="58" customFormat="1" ht="45.6">
      <c r="A22" s="57" t="s">
        <v>68</v>
      </c>
      <c r="B22" s="93" t="s">
        <v>62</v>
      </c>
      <c r="C22" s="32"/>
      <c r="D22" s="30">
        <f>D23</f>
        <v>219</v>
      </c>
      <c r="E22" s="30">
        <f>E23</f>
        <v>219</v>
      </c>
      <c r="F22" s="30"/>
    </row>
    <row r="23" spans="1:6" s="58" customFormat="1" ht="45.6">
      <c r="A23" s="49"/>
      <c r="B23" s="48" t="s">
        <v>47</v>
      </c>
      <c r="C23" s="32"/>
      <c r="D23" s="30">
        <f t="shared" ref="D23" si="10">+E23+F23</f>
        <v>219</v>
      </c>
      <c r="E23" s="30">
        <v>219</v>
      </c>
      <c r="F23" s="30"/>
    </row>
    <row r="24" spans="1:6" s="58" customFormat="1" ht="13.8" customHeight="1">
      <c r="A24" s="57" t="s">
        <v>69</v>
      </c>
      <c r="B24" s="96" t="s">
        <v>46</v>
      </c>
      <c r="C24" s="32"/>
      <c r="D24" s="30">
        <f>D25</f>
        <v>-173</v>
      </c>
      <c r="E24" s="30">
        <f>E25</f>
        <v>-173</v>
      </c>
      <c r="F24" s="30"/>
    </row>
    <row r="25" spans="1:6" s="58" customFormat="1" ht="45.6">
      <c r="A25" s="49"/>
      <c r="B25" s="48" t="s">
        <v>47</v>
      </c>
      <c r="C25" s="32"/>
      <c r="D25" s="30">
        <f t="shared" ref="D25:D30" si="11">+E25+F25</f>
        <v>-173</v>
      </c>
      <c r="E25" s="30">
        <v>-173</v>
      </c>
      <c r="F25" s="30"/>
    </row>
    <row r="26" spans="1:6" s="58" customFormat="1" ht="13.95" customHeight="1">
      <c r="A26" s="56">
        <v>900</v>
      </c>
      <c r="B26" s="89" t="s">
        <v>2</v>
      </c>
      <c r="C26" s="31">
        <v>687858.2</v>
      </c>
      <c r="D26" s="31">
        <f t="shared" ref="D26" si="12">+E26+F26</f>
        <v>500</v>
      </c>
      <c r="E26" s="31">
        <f>E27</f>
        <v>500</v>
      </c>
      <c r="F26" s="31"/>
    </row>
    <row r="27" spans="1:6" s="58" customFormat="1" ht="13.95" customHeight="1">
      <c r="A27" s="57" t="s">
        <v>73</v>
      </c>
      <c r="B27" s="91" t="s">
        <v>71</v>
      </c>
      <c r="C27" s="32"/>
      <c r="D27" s="30">
        <f>D29</f>
        <v>300</v>
      </c>
      <c r="E27" s="30">
        <f>E28+E29</f>
        <v>500</v>
      </c>
      <c r="F27" s="30"/>
    </row>
    <row r="28" spans="1:6" s="58" customFormat="1" ht="11.4">
      <c r="A28" s="49"/>
      <c r="B28" s="48" t="s">
        <v>72</v>
      </c>
      <c r="C28" s="32"/>
      <c r="D28" s="30">
        <f t="shared" ref="D28:D29" si="13">+E28+F28</f>
        <v>200</v>
      </c>
      <c r="E28" s="30">
        <v>200</v>
      </c>
      <c r="F28" s="30"/>
    </row>
    <row r="29" spans="1:6" s="58" customFormat="1" ht="22.8">
      <c r="A29" s="49"/>
      <c r="B29" s="48" t="s">
        <v>74</v>
      </c>
      <c r="C29" s="32"/>
      <c r="D29" s="30">
        <f t="shared" si="13"/>
        <v>300</v>
      </c>
      <c r="E29" s="30">
        <v>300</v>
      </c>
      <c r="F29" s="30"/>
    </row>
    <row r="30" spans="1:6" s="58" customFormat="1" ht="13.95" customHeight="1">
      <c r="A30" s="56">
        <v>921</v>
      </c>
      <c r="B30" s="89" t="s">
        <v>77</v>
      </c>
      <c r="C30" s="31">
        <v>5000</v>
      </c>
      <c r="D30" s="31">
        <f t="shared" si="11"/>
        <v>1000</v>
      </c>
      <c r="E30" s="31">
        <f>E31</f>
        <v>1000</v>
      </c>
      <c r="F30" s="31"/>
    </row>
    <row r="31" spans="1:6" s="58" customFormat="1" ht="13.95" customHeight="1">
      <c r="A31" s="57" t="s">
        <v>76</v>
      </c>
      <c r="B31" s="91" t="s">
        <v>78</v>
      </c>
      <c r="C31" s="32"/>
      <c r="D31" s="30">
        <f>D32</f>
        <v>1000</v>
      </c>
      <c r="E31" s="30">
        <f>E32</f>
        <v>1000</v>
      </c>
      <c r="F31" s="30"/>
    </row>
    <row r="32" spans="1:6" s="58" customFormat="1" ht="11.4">
      <c r="A32" s="49"/>
      <c r="B32" s="48" t="s">
        <v>79</v>
      </c>
      <c r="C32" s="32"/>
      <c r="D32" s="30">
        <f t="shared" ref="D32" si="14">+E32+F32</f>
        <v>1000</v>
      </c>
      <c r="E32" s="30">
        <v>1000</v>
      </c>
      <c r="F32" s="30"/>
    </row>
    <row r="33" spans="1:6" s="1" customFormat="1" ht="13.95" customHeight="1">
      <c r="A33" s="131" t="s">
        <v>26</v>
      </c>
      <c r="B33" s="132"/>
      <c r="C33" s="27">
        <f>E33+F33</f>
        <v>20269718.669999998</v>
      </c>
      <c r="D33" s="28"/>
      <c r="E33" s="28">
        <v>20127243.149999999</v>
      </c>
      <c r="F33" s="29">
        <v>142475.51999999999</v>
      </c>
    </row>
    <row r="34" spans="1:6" s="1" customFormat="1" ht="13.95" customHeight="1">
      <c r="A34" s="131" t="s">
        <v>3</v>
      </c>
      <c r="B34" s="132"/>
      <c r="C34" s="28"/>
      <c r="D34" s="29">
        <f>+E34+F34</f>
        <v>209477</v>
      </c>
      <c r="E34" s="28">
        <f>E7+E10+E14+E26+E30</f>
        <v>209477</v>
      </c>
      <c r="F34" s="28"/>
    </row>
    <row r="35" spans="1:6" s="1" customFormat="1" ht="13.95" customHeight="1">
      <c r="A35" s="133" t="s">
        <v>25</v>
      </c>
      <c r="B35" s="133"/>
      <c r="C35" s="27" t="s">
        <v>4</v>
      </c>
      <c r="D35" s="27">
        <f>C33+D34</f>
        <v>20479195.669999998</v>
      </c>
      <c r="E35" s="27">
        <f>E33+E34</f>
        <v>20336720.149999999</v>
      </c>
      <c r="F35" s="27">
        <f>F33+F34</f>
        <v>142475.51999999999</v>
      </c>
    </row>
    <row r="36" spans="1:6" ht="13.95" customHeight="1">
      <c r="A36" s="26"/>
      <c r="B36" s="26"/>
      <c r="C36" s="25"/>
      <c r="D36" s="25"/>
      <c r="E36" s="25"/>
      <c r="F36" s="25"/>
    </row>
    <row r="37" spans="1:6" ht="13.95" customHeight="1">
      <c r="A37" s="26"/>
      <c r="B37" s="26"/>
      <c r="C37" s="25"/>
      <c r="D37" s="25"/>
      <c r="E37" s="25"/>
      <c r="F37" s="25"/>
    </row>
    <row r="38" spans="1:6" ht="13.95" customHeight="1">
      <c r="A38" s="26"/>
      <c r="B38" s="26"/>
      <c r="C38" s="25"/>
      <c r="D38" s="25"/>
      <c r="E38" s="25"/>
      <c r="F38" s="25"/>
    </row>
  </sheetData>
  <mergeCells count="11">
    <mergeCell ref="A33:B33"/>
    <mergeCell ref="A34:B34"/>
    <mergeCell ref="A35:B35"/>
    <mergeCell ref="B1:F1"/>
    <mergeCell ref="E2:F2"/>
    <mergeCell ref="A3:A5"/>
    <mergeCell ref="B3:B5"/>
    <mergeCell ref="E4:F4"/>
    <mergeCell ref="C4:C5"/>
    <mergeCell ref="D4:D5"/>
    <mergeCell ref="C3:F3"/>
  </mergeCells>
  <pageMargins left="0.78740157480314965" right="0.39370078740157483" top="1.3779527559055118" bottom="0.59055118110236227" header="0.51181102362204722" footer="0.51181102362204722"/>
  <pageSetup paperSize="9" scale="80" orientation="portrait" r:id="rId1"/>
  <headerFooter alignWithMargins="0">
    <oddHeader>&amp;RTabela nr 1 
do Uchwały Rady Gminy Nr XVII/76/2016 
z dnia 29 listopada 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selection activeCell="C2" sqref="C2:C7"/>
    </sheetView>
  </sheetViews>
  <sheetFormatPr defaultColWidth="10.33203125" defaultRowHeight="13.8"/>
  <cols>
    <col min="1" max="1" width="5.5546875" style="20" customWidth="1"/>
    <col min="2" max="2" width="6.88671875" style="21" customWidth="1"/>
    <col min="3" max="3" width="26.88671875" style="22" customWidth="1"/>
    <col min="4" max="4" width="11.109375" style="23" customWidth="1"/>
    <col min="5" max="5" width="11.33203125" style="23" customWidth="1"/>
    <col min="6" max="6" width="11" style="23" customWidth="1"/>
    <col min="7" max="7" width="10.6640625" style="23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1" spans="1:18" s="1" customFormat="1" ht="24" customHeight="1">
      <c r="A1" s="162" t="s">
        <v>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8" s="3" customFormat="1" ht="12.75" customHeight="1">
      <c r="A2" s="163" t="s">
        <v>5</v>
      </c>
      <c r="B2" s="163" t="s">
        <v>6</v>
      </c>
      <c r="C2" s="163" t="s">
        <v>90</v>
      </c>
      <c r="D2" s="166" t="s">
        <v>7</v>
      </c>
      <c r="E2" s="154" t="s">
        <v>0</v>
      </c>
      <c r="F2" s="170" t="s">
        <v>8</v>
      </c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</row>
    <row r="3" spans="1:18" s="3" customFormat="1" ht="10.199999999999999">
      <c r="A3" s="164"/>
      <c r="B3" s="164"/>
      <c r="C3" s="164"/>
      <c r="D3" s="167"/>
      <c r="E3" s="155"/>
      <c r="F3" s="154" t="s">
        <v>9</v>
      </c>
      <c r="G3" s="157" t="s">
        <v>1</v>
      </c>
      <c r="H3" s="173"/>
      <c r="I3" s="173"/>
      <c r="J3" s="173"/>
      <c r="K3" s="173"/>
      <c r="L3" s="173"/>
      <c r="M3" s="173"/>
      <c r="N3" s="174"/>
      <c r="O3" s="154" t="s">
        <v>10</v>
      </c>
      <c r="P3" s="170" t="s">
        <v>1</v>
      </c>
      <c r="Q3" s="171"/>
      <c r="R3" s="172"/>
    </row>
    <row r="4" spans="1:18" s="3" customFormat="1" ht="10.199999999999999">
      <c r="A4" s="164"/>
      <c r="B4" s="164"/>
      <c r="C4" s="164"/>
      <c r="D4" s="167"/>
      <c r="E4" s="155"/>
      <c r="F4" s="155"/>
      <c r="G4" s="158"/>
      <c r="H4" s="175"/>
      <c r="I4" s="175"/>
      <c r="J4" s="175"/>
      <c r="K4" s="175"/>
      <c r="L4" s="175"/>
      <c r="M4" s="175"/>
      <c r="N4" s="176"/>
      <c r="O4" s="155"/>
      <c r="P4" s="154" t="s">
        <v>11</v>
      </c>
      <c r="Q4" s="157" t="s">
        <v>12</v>
      </c>
      <c r="R4" s="177" t="s">
        <v>13</v>
      </c>
    </row>
    <row r="5" spans="1:18" s="3" customFormat="1" ht="10.199999999999999">
      <c r="A5" s="164"/>
      <c r="B5" s="164"/>
      <c r="C5" s="164"/>
      <c r="D5" s="167"/>
      <c r="E5" s="155"/>
      <c r="F5" s="155"/>
      <c r="G5" s="154" t="s">
        <v>14</v>
      </c>
      <c r="H5" s="157" t="s">
        <v>1</v>
      </c>
      <c r="I5" s="174"/>
      <c r="J5" s="154" t="s">
        <v>15</v>
      </c>
      <c r="K5" s="154" t="s">
        <v>16</v>
      </c>
      <c r="L5" s="154" t="s">
        <v>17</v>
      </c>
      <c r="M5" s="154" t="s">
        <v>18</v>
      </c>
      <c r="N5" s="154" t="s">
        <v>19</v>
      </c>
      <c r="O5" s="155"/>
      <c r="P5" s="155"/>
      <c r="Q5" s="158"/>
      <c r="R5" s="178"/>
    </row>
    <row r="6" spans="1:18" s="3" customFormat="1" ht="10.199999999999999">
      <c r="A6" s="164"/>
      <c r="B6" s="164"/>
      <c r="C6" s="164"/>
      <c r="D6" s="167"/>
      <c r="E6" s="155"/>
      <c r="F6" s="155"/>
      <c r="G6" s="155"/>
      <c r="H6" s="158"/>
      <c r="I6" s="176"/>
      <c r="J6" s="155"/>
      <c r="K6" s="155"/>
      <c r="L6" s="155"/>
      <c r="M6" s="155"/>
      <c r="N6" s="155"/>
      <c r="O6" s="155"/>
      <c r="P6" s="155"/>
      <c r="Q6" s="157" t="s">
        <v>20</v>
      </c>
      <c r="R6" s="178"/>
    </row>
    <row r="7" spans="1:18" s="3" customFormat="1" ht="63" customHeight="1">
      <c r="A7" s="165"/>
      <c r="B7" s="165"/>
      <c r="C7" s="165"/>
      <c r="D7" s="168"/>
      <c r="E7" s="169"/>
      <c r="F7" s="156"/>
      <c r="G7" s="156"/>
      <c r="H7" s="4" t="s">
        <v>21</v>
      </c>
      <c r="I7" s="4" t="s">
        <v>22</v>
      </c>
      <c r="J7" s="156"/>
      <c r="K7" s="156"/>
      <c r="L7" s="156"/>
      <c r="M7" s="156"/>
      <c r="N7" s="156"/>
      <c r="O7" s="156"/>
      <c r="P7" s="156"/>
      <c r="Q7" s="158"/>
      <c r="R7" s="179"/>
    </row>
    <row r="8" spans="1:18" s="3" customFormat="1" ht="11.4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43" customFormat="1" ht="15.6" customHeight="1">
      <c r="A9" s="53" t="s">
        <v>84</v>
      </c>
      <c r="B9" s="51"/>
      <c r="C9" s="126" t="s">
        <v>50</v>
      </c>
      <c r="D9" s="7">
        <v>2515130</v>
      </c>
      <c r="E9" s="7">
        <f>F9+O9</f>
        <v>-1129</v>
      </c>
      <c r="F9" s="8">
        <f>F10</f>
        <v>-1129</v>
      </c>
      <c r="G9" s="8">
        <f>G10</f>
        <v>-1129</v>
      </c>
      <c r="H9" s="8">
        <f>H10</f>
        <v>-1329</v>
      </c>
      <c r="I9" s="8">
        <f>I10</f>
        <v>200</v>
      </c>
      <c r="J9" s="7"/>
      <c r="K9" s="8"/>
      <c r="L9" s="8"/>
      <c r="M9" s="41"/>
      <c r="N9" s="41"/>
      <c r="O9" s="8"/>
      <c r="P9" s="8"/>
      <c r="Q9" s="8"/>
      <c r="R9" s="41"/>
    </row>
    <row r="10" spans="1:18" s="43" customFormat="1" ht="15.6" customHeight="1">
      <c r="A10" s="40"/>
      <c r="B10" s="52" t="s">
        <v>66</v>
      </c>
      <c r="C10" s="127" t="s">
        <v>51</v>
      </c>
      <c r="D10" s="9"/>
      <c r="E10" s="9">
        <f t="shared" ref="E10" si="0">F10+P10</f>
        <v>-1129</v>
      </c>
      <c r="F10" s="55">
        <f t="shared" ref="F10" si="1">G10+J10+K10+L10</f>
        <v>-1129</v>
      </c>
      <c r="G10" s="10">
        <f>H10+I10</f>
        <v>-1129</v>
      </c>
      <c r="H10" s="10">
        <v>-1329</v>
      </c>
      <c r="I10" s="10">
        <v>200</v>
      </c>
      <c r="J10" s="42"/>
      <c r="K10" s="8"/>
      <c r="L10" s="10"/>
      <c r="M10" s="41"/>
      <c r="N10" s="41"/>
      <c r="O10" s="10"/>
      <c r="P10" s="10"/>
      <c r="Q10" s="10"/>
      <c r="R10" s="41"/>
    </row>
    <row r="11" spans="1:18" s="43" customFormat="1" ht="15.6" customHeight="1">
      <c r="A11" s="53" t="s">
        <v>85</v>
      </c>
      <c r="B11" s="51"/>
      <c r="C11" s="128" t="s">
        <v>32</v>
      </c>
      <c r="D11" s="7">
        <v>9432577</v>
      </c>
      <c r="E11" s="7">
        <f>F11+O11</f>
        <v>12000</v>
      </c>
      <c r="F11" s="8">
        <f>F12</f>
        <v>12000</v>
      </c>
      <c r="G11" s="8">
        <f>G12</f>
        <v>12000</v>
      </c>
      <c r="H11" s="8"/>
      <c r="I11" s="8">
        <f>I12</f>
        <v>12000</v>
      </c>
      <c r="J11" s="7"/>
      <c r="K11" s="8"/>
      <c r="L11" s="8"/>
      <c r="M11" s="41"/>
      <c r="N11" s="41"/>
      <c r="O11" s="8"/>
      <c r="P11" s="8"/>
      <c r="Q11" s="8"/>
      <c r="R11" s="41"/>
    </row>
    <row r="12" spans="1:18" s="43" customFormat="1" ht="15.6" customHeight="1">
      <c r="A12" s="40"/>
      <c r="B12" s="52" t="s">
        <v>86</v>
      </c>
      <c r="C12" s="127" t="s">
        <v>81</v>
      </c>
      <c r="D12" s="9"/>
      <c r="E12" s="9">
        <f t="shared" ref="E12" si="2">F12+P12</f>
        <v>12000</v>
      </c>
      <c r="F12" s="55">
        <f t="shared" ref="F12" si="3">G12+J12+K12+L12</f>
        <v>12000</v>
      </c>
      <c r="G12" s="10">
        <f>H12+I12</f>
        <v>12000</v>
      </c>
      <c r="H12" s="10"/>
      <c r="I12" s="10">
        <v>12000</v>
      </c>
      <c r="J12" s="42"/>
      <c r="K12" s="8"/>
      <c r="L12" s="10"/>
      <c r="M12" s="41"/>
      <c r="N12" s="41"/>
      <c r="O12" s="10"/>
      <c r="P12" s="10"/>
      <c r="Q12" s="10"/>
      <c r="R12" s="41"/>
    </row>
    <row r="13" spans="1:18" s="43" customFormat="1" ht="15.6" customHeight="1">
      <c r="A13" s="53" t="s">
        <v>37</v>
      </c>
      <c r="B13" s="51"/>
      <c r="C13" s="59" t="s">
        <v>35</v>
      </c>
      <c r="D13" s="7">
        <v>5634101</v>
      </c>
      <c r="E13" s="7">
        <f t="shared" ref="E13:E17" si="4">F13+O13</f>
        <v>196106</v>
      </c>
      <c r="F13" s="8">
        <f>F14+F15+F16+F17</f>
        <v>196106</v>
      </c>
      <c r="G13" s="8">
        <f>G14+G15+G16+G17</f>
        <v>46</v>
      </c>
      <c r="H13" s="8"/>
      <c r="I13" s="8">
        <f>I14+I15+I16+I17</f>
        <v>46</v>
      </c>
      <c r="J13" s="7"/>
      <c r="K13" s="8">
        <f>K14+K15+K16+K17</f>
        <v>196060</v>
      </c>
      <c r="L13" s="8"/>
      <c r="M13" s="42"/>
      <c r="N13" s="42"/>
      <c r="O13" s="8"/>
      <c r="P13" s="8" t="s">
        <v>27</v>
      </c>
      <c r="Q13" s="8"/>
      <c r="R13" s="42"/>
    </row>
    <row r="14" spans="1:18" s="43" customFormat="1" ht="15.6" customHeight="1">
      <c r="A14" s="40"/>
      <c r="B14" s="52" t="s">
        <v>87</v>
      </c>
      <c r="C14" s="129" t="s">
        <v>58</v>
      </c>
      <c r="D14" s="9"/>
      <c r="E14" s="9">
        <f t="shared" si="4"/>
        <v>123840</v>
      </c>
      <c r="F14" s="55">
        <f t="shared" ref="F14:F17" si="5">G14+J14+K14+L14</f>
        <v>123840</v>
      </c>
      <c r="G14" s="10">
        <f>H14+I14</f>
        <v>20</v>
      </c>
      <c r="H14" s="10"/>
      <c r="I14" s="10">
        <v>20</v>
      </c>
      <c r="J14" s="42"/>
      <c r="K14" s="10">
        <v>123820</v>
      </c>
      <c r="L14" s="10"/>
      <c r="M14" s="42"/>
      <c r="N14" s="42"/>
      <c r="O14" s="10"/>
      <c r="P14" s="10"/>
      <c r="Q14" s="10"/>
      <c r="R14" s="42"/>
    </row>
    <row r="15" spans="1:18" s="43" customFormat="1" ht="44.4" customHeight="1">
      <c r="A15" s="40"/>
      <c r="B15" s="52" t="s">
        <v>67</v>
      </c>
      <c r="C15" s="130" t="s">
        <v>61</v>
      </c>
      <c r="D15" s="9"/>
      <c r="E15" s="9">
        <f t="shared" si="4"/>
        <v>72220</v>
      </c>
      <c r="F15" s="55">
        <f t="shared" si="5"/>
        <v>72220</v>
      </c>
      <c r="G15" s="10">
        <f>H15+I15</f>
        <v>-20</v>
      </c>
      <c r="H15" s="10"/>
      <c r="I15" s="10">
        <v>-20</v>
      </c>
      <c r="J15" s="42"/>
      <c r="K15" s="10">
        <v>72240</v>
      </c>
      <c r="L15" s="10"/>
      <c r="M15" s="42"/>
      <c r="N15" s="42"/>
      <c r="O15" s="10"/>
      <c r="P15" s="10"/>
      <c r="Q15" s="10"/>
      <c r="R15" s="42"/>
    </row>
    <row r="16" spans="1:18" s="43" customFormat="1" ht="61.2">
      <c r="A16" s="40"/>
      <c r="B16" s="52" t="s">
        <v>68</v>
      </c>
      <c r="C16" s="130" t="s">
        <v>62</v>
      </c>
      <c r="D16" s="9"/>
      <c r="E16" s="9">
        <f t="shared" si="4"/>
        <v>219</v>
      </c>
      <c r="F16" s="55">
        <f t="shared" si="5"/>
        <v>219</v>
      </c>
      <c r="G16" s="10">
        <f>H16+I16</f>
        <v>219</v>
      </c>
      <c r="H16" s="10"/>
      <c r="I16" s="10">
        <v>219</v>
      </c>
      <c r="J16" s="42"/>
      <c r="K16" s="10"/>
      <c r="L16" s="10"/>
      <c r="M16" s="42"/>
      <c r="N16" s="42"/>
      <c r="O16" s="10"/>
      <c r="P16" s="10"/>
      <c r="Q16" s="10"/>
      <c r="R16" s="42"/>
    </row>
    <row r="17" spans="1:18" s="43" customFormat="1" ht="15.6" customHeight="1">
      <c r="A17" s="40"/>
      <c r="B17" s="52" t="s">
        <v>69</v>
      </c>
      <c r="C17" s="130" t="s">
        <v>46</v>
      </c>
      <c r="D17" s="9"/>
      <c r="E17" s="9">
        <f t="shared" si="4"/>
        <v>-173</v>
      </c>
      <c r="F17" s="55">
        <f t="shared" si="5"/>
        <v>-173</v>
      </c>
      <c r="G17" s="10">
        <f>H17+I17</f>
        <v>-173</v>
      </c>
      <c r="H17" s="10"/>
      <c r="I17" s="10">
        <v>-173</v>
      </c>
      <c r="J17" s="42"/>
      <c r="K17" s="10"/>
      <c r="L17" s="10"/>
      <c r="M17" s="42"/>
      <c r="N17" s="42"/>
      <c r="O17" s="10"/>
      <c r="P17" s="10"/>
      <c r="Q17" s="10"/>
      <c r="R17" s="42"/>
    </row>
    <row r="18" spans="1:18" s="43" customFormat="1" ht="20.399999999999999">
      <c r="A18" s="53" t="s">
        <v>75</v>
      </c>
      <c r="B18" s="51"/>
      <c r="C18" s="126" t="s">
        <v>77</v>
      </c>
      <c r="D18" s="7">
        <v>268000</v>
      </c>
      <c r="E18" s="7">
        <f t="shared" ref="E18" si="6">F18+O18</f>
        <v>2500</v>
      </c>
      <c r="F18" s="8">
        <f>F19</f>
        <v>2500</v>
      </c>
      <c r="G18" s="8">
        <f>G19</f>
        <v>2500</v>
      </c>
      <c r="H18" s="8"/>
      <c r="I18" s="8">
        <f>I19</f>
        <v>2500</v>
      </c>
      <c r="J18" s="7"/>
      <c r="K18" s="8"/>
      <c r="L18" s="8"/>
      <c r="M18" s="42"/>
      <c r="N18" s="42"/>
      <c r="O18" s="8"/>
      <c r="P18" s="8" t="s">
        <v>27</v>
      </c>
      <c r="Q18" s="8"/>
      <c r="R18" s="42"/>
    </row>
    <row r="19" spans="1:18" s="43" customFormat="1" ht="15.6" customHeight="1">
      <c r="A19" s="40"/>
      <c r="B19" s="52" t="s">
        <v>76</v>
      </c>
      <c r="C19" s="127" t="s">
        <v>78</v>
      </c>
      <c r="D19" s="9"/>
      <c r="E19" s="9">
        <f t="shared" ref="E19" si="7">F19+O19</f>
        <v>2500</v>
      </c>
      <c r="F19" s="55">
        <f t="shared" ref="F19" si="8">G19+J19+K19+L19</f>
        <v>2500</v>
      </c>
      <c r="G19" s="10">
        <f>H19+I19</f>
        <v>2500</v>
      </c>
      <c r="H19" s="10"/>
      <c r="I19" s="10">
        <v>2500</v>
      </c>
      <c r="J19" s="42"/>
      <c r="K19" s="10"/>
      <c r="L19" s="10"/>
      <c r="M19" s="42"/>
      <c r="N19" s="42"/>
      <c r="O19" s="10"/>
      <c r="P19" s="10"/>
      <c r="Q19" s="10"/>
      <c r="R19" s="42"/>
    </row>
    <row r="20" spans="1:18" s="44" customFormat="1" ht="15.6" customHeight="1">
      <c r="A20" s="159" t="s">
        <v>23</v>
      </c>
      <c r="B20" s="160"/>
      <c r="C20" s="161"/>
      <c r="D20" s="12">
        <f>F20+O20</f>
        <v>22716318.669999998</v>
      </c>
      <c r="E20" s="7"/>
      <c r="F20" s="7">
        <f>G20+J20+K20+L20+N20</f>
        <v>20078989.27</v>
      </c>
      <c r="G20" s="47">
        <f>H20+I20</f>
        <v>14373156.27</v>
      </c>
      <c r="H20" s="8">
        <v>8628289</v>
      </c>
      <c r="I20" s="8">
        <v>5744867.2699999996</v>
      </c>
      <c r="J20" s="8">
        <v>440000</v>
      </c>
      <c r="K20" s="8">
        <v>5225833</v>
      </c>
      <c r="L20" s="8">
        <v>0</v>
      </c>
      <c r="M20" s="8">
        <v>0</v>
      </c>
      <c r="N20" s="8">
        <v>40000</v>
      </c>
      <c r="O20" s="8">
        <v>2637329.4</v>
      </c>
      <c r="P20" s="8">
        <v>2637329.4</v>
      </c>
      <c r="Q20" s="8">
        <v>0</v>
      </c>
      <c r="R20" s="8">
        <v>0</v>
      </c>
    </row>
    <row r="21" spans="1:18" s="45" customFormat="1" ht="15.6" customHeight="1">
      <c r="A21" s="159" t="s">
        <v>3</v>
      </c>
      <c r="B21" s="160"/>
      <c r="C21" s="161"/>
      <c r="D21" s="10"/>
      <c r="E21" s="13">
        <f>E9+E11+E13+E18</f>
        <v>209477</v>
      </c>
      <c r="F21" s="13">
        <f>F9+F11+F13+F18</f>
        <v>209477</v>
      </c>
      <c r="G21" s="13">
        <f>G9+G11+G13+G18</f>
        <v>13417</v>
      </c>
      <c r="H21" s="13">
        <f>H9+H11+H13+H18</f>
        <v>-1329</v>
      </c>
      <c r="I21" s="13">
        <f>I9+I11+I13+I18</f>
        <v>14746</v>
      </c>
      <c r="J21" s="13"/>
      <c r="K21" s="13">
        <f>K9+K11+K13+K18</f>
        <v>196060</v>
      </c>
      <c r="L21" s="13"/>
      <c r="M21" s="13"/>
      <c r="N21" s="13"/>
      <c r="O21" s="13">
        <f>O11</f>
        <v>0</v>
      </c>
      <c r="P21" s="13">
        <f>P11</f>
        <v>0</v>
      </c>
      <c r="Q21" s="13"/>
      <c r="R21" s="13"/>
    </row>
    <row r="22" spans="1:18" s="46" customFormat="1" ht="15.6" customHeight="1">
      <c r="A22" s="151" t="s">
        <v>24</v>
      </c>
      <c r="B22" s="152"/>
      <c r="C22" s="153"/>
      <c r="D22" s="12">
        <f>D20+E21</f>
        <v>22925795.669999998</v>
      </c>
      <c r="E22" s="12" t="s">
        <v>4</v>
      </c>
      <c r="F22" s="7">
        <f>G22+J22+K22+L22+N22</f>
        <v>20288466.27</v>
      </c>
      <c r="G22" s="47">
        <f>H22+I22</f>
        <v>14386573.27</v>
      </c>
      <c r="H22" s="12">
        <f t="shared" ref="H22:N22" si="9">+H21+H20</f>
        <v>8626960</v>
      </c>
      <c r="I22" s="12">
        <f t="shared" si="9"/>
        <v>5759613.2699999996</v>
      </c>
      <c r="J22" s="12">
        <f t="shared" si="9"/>
        <v>440000</v>
      </c>
      <c r="K22" s="12">
        <f t="shared" si="9"/>
        <v>5421893</v>
      </c>
      <c r="L22" s="12">
        <f t="shared" si="9"/>
        <v>0</v>
      </c>
      <c r="M22" s="12">
        <f t="shared" si="9"/>
        <v>0</v>
      </c>
      <c r="N22" s="12">
        <f t="shared" si="9"/>
        <v>40000</v>
      </c>
      <c r="O22" s="12">
        <f t="shared" ref="O22:R22" si="10">+O21+O20</f>
        <v>2637329.4</v>
      </c>
      <c r="P22" s="12">
        <f t="shared" si="10"/>
        <v>2637329.4</v>
      </c>
      <c r="Q22" s="12">
        <f t="shared" si="10"/>
        <v>0</v>
      </c>
      <c r="R22" s="12">
        <f t="shared" si="10"/>
        <v>0</v>
      </c>
    </row>
    <row r="23" spans="1:18" s="11" customFormat="1" ht="10.199999999999999">
      <c r="A23" s="14"/>
      <c r="B23" s="15"/>
      <c r="C23" s="16"/>
      <c r="D23" s="17"/>
      <c r="E23" s="17"/>
      <c r="F23" s="17"/>
      <c r="G23" s="17"/>
      <c r="H23" s="17"/>
      <c r="I23" s="17"/>
      <c r="J23" s="18"/>
      <c r="K23" s="18"/>
      <c r="L23" s="18"/>
      <c r="M23" s="18"/>
      <c r="N23" s="18"/>
      <c r="O23" s="18"/>
      <c r="P23" s="18"/>
      <c r="Q23" s="18"/>
      <c r="R23" s="18"/>
    </row>
    <row r="24" spans="1:18" s="11" customFormat="1" ht="10.199999999999999">
      <c r="B24" s="19"/>
      <c r="C24" s="39"/>
      <c r="D24" s="18"/>
      <c r="E24" s="18"/>
      <c r="F24" s="18"/>
      <c r="H24" s="18"/>
    </row>
  </sheetData>
  <mergeCells count="25"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G5:G7"/>
    <mergeCell ref="H5:I6"/>
    <mergeCell ref="A22:C22"/>
    <mergeCell ref="J5:J7"/>
    <mergeCell ref="K5:K7"/>
    <mergeCell ref="L5:L7"/>
    <mergeCell ref="Q6:Q7"/>
    <mergeCell ref="A20:C20"/>
    <mergeCell ref="M5:M7"/>
    <mergeCell ref="N5:N7"/>
    <mergeCell ref="A21:C21"/>
  </mergeCells>
  <pageMargins left="0.39370078740157483" right="0.15748031496062992" top="0.98425196850393704" bottom="0.98425196850393704" header="0.43307086614173229" footer="0"/>
  <pageSetup paperSize="9" scale="75" orientation="landscape" r:id="rId1"/>
  <headerFooter alignWithMargins="0">
    <oddHeader>&amp;RTabela nr 2
 do Uchwały Rady Gminy Nr XVII/76/2016 
z dnia 29 listopada 2016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/>
  </sheetViews>
  <sheetFormatPr defaultColWidth="9.109375" defaultRowHeight="13.2"/>
  <cols>
    <col min="1" max="1" width="5.44140625" style="50" customWidth="1"/>
    <col min="2" max="2" width="7.33203125" style="50" customWidth="1"/>
    <col min="3" max="3" width="67.21875" style="50" customWidth="1"/>
    <col min="4" max="5" width="12.33203125" style="50" customWidth="1"/>
    <col min="6" max="7" width="10.6640625" style="50" customWidth="1"/>
    <col min="8" max="9" width="12.33203125" style="50" customWidth="1"/>
    <col min="10" max="16384" width="9.109375" style="50"/>
  </cols>
  <sheetData>
    <row r="1" spans="1:9" ht="40.799999999999997" customHeight="1">
      <c r="A1" s="60"/>
      <c r="B1" s="195" t="s">
        <v>38</v>
      </c>
      <c r="C1" s="195"/>
      <c r="D1" s="195"/>
      <c r="E1" s="195"/>
      <c r="F1" s="195"/>
      <c r="G1" s="195"/>
      <c r="H1" s="60"/>
    </row>
    <row r="2" spans="1:9" ht="12.75" customHeight="1">
      <c r="A2" s="196" t="s">
        <v>5</v>
      </c>
      <c r="B2" s="196" t="s">
        <v>6</v>
      </c>
      <c r="C2" s="198" t="s">
        <v>39</v>
      </c>
      <c r="D2" s="200" t="s">
        <v>40</v>
      </c>
      <c r="E2" s="201"/>
      <c r="F2" s="182" t="s">
        <v>0</v>
      </c>
      <c r="G2" s="183"/>
      <c r="H2" s="182" t="s">
        <v>41</v>
      </c>
      <c r="I2" s="183"/>
    </row>
    <row r="3" spans="1:9" s="63" customFormat="1" ht="19.2" customHeight="1">
      <c r="A3" s="197"/>
      <c r="B3" s="197"/>
      <c r="C3" s="199"/>
      <c r="D3" s="61" t="s">
        <v>42</v>
      </c>
      <c r="E3" s="61" t="s">
        <v>43</v>
      </c>
      <c r="F3" s="62" t="s">
        <v>42</v>
      </c>
      <c r="G3" s="62" t="s">
        <v>43</v>
      </c>
      <c r="H3" s="62" t="s">
        <v>42</v>
      </c>
      <c r="I3" s="62" t="s">
        <v>43</v>
      </c>
    </row>
    <row r="4" spans="1:9" s="63" customFormat="1" ht="11.4">
      <c r="A4" s="64">
        <v>1</v>
      </c>
      <c r="B4" s="64">
        <v>2</v>
      </c>
      <c r="C4" s="64">
        <v>3</v>
      </c>
      <c r="D4" s="65">
        <v>4</v>
      </c>
      <c r="E4" s="66">
        <v>5</v>
      </c>
      <c r="F4" s="67">
        <v>6</v>
      </c>
      <c r="G4" s="68">
        <v>7</v>
      </c>
      <c r="H4" s="67">
        <v>8</v>
      </c>
      <c r="I4" s="68">
        <v>9</v>
      </c>
    </row>
    <row r="5" spans="1:9" s="74" customFormat="1" ht="15" customHeight="1">
      <c r="A5" s="69" t="s">
        <v>31</v>
      </c>
      <c r="B5" s="70"/>
      <c r="C5" s="71" t="s">
        <v>44</v>
      </c>
      <c r="D5" s="72">
        <f xml:space="preserve"> D6</f>
        <v>148200.34</v>
      </c>
      <c r="E5" s="72">
        <f xml:space="preserve"> E6</f>
        <v>148200.34</v>
      </c>
      <c r="F5" s="72"/>
      <c r="G5" s="72"/>
      <c r="H5" s="73">
        <f t="shared" ref="H5:I5" si="0" xml:space="preserve"> H6</f>
        <v>148200.34</v>
      </c>
      <c r="I5" s="73">
        <f t="shared" si="0"/>
        <v>148200.34</v>
      </c>
    </row>
    <row r="6" spans="1:9" s="80" customFormat="1" ht="15" customHeight="1">
      <c r="A6" s="75"/>
      <c r="B6" s="76" t="s">
        <v>45</v>
      </c>
      <c r="C6" s="77" t="s">
        <v>46</v>
      </c>
      <c r="D6" s="78">
        <f>D7</f>
        <v>148200.34</v>
      </c>
      <c r="E6" s="78">
        <f>SUM(E8)</f>
        <v>148200.34</v>
      </c>
      <c r="F6" s="78"/>
      <c r="G6" s="78"/>
      <c r="H6" s="79">
        <f>H7</f>
        <v>148200.34</v>
      </c>
      <c r="I6" s="79">
        <f>I8</f>
        <v>148200.34</v>
      </c>
    </row>
    <row r="7" spans="1:9" ht="34.200000000000003">
      <c r="A7" s="65" t="s">
        <v>4</v>
      </c>
      <c r="B7" s="65"/>
      <c r="C7" s="48" t="s">
        <v>47</v>
      </c>
      <c r="D7" s="78">
        <v>148200.34</v>
      </c>
      <c r="E7" s="81"/>
      <c r="F7" s="78"/>
      <c r="G7" s="81"/>
      <c r="H7" s="79">
        <f>+D7+F7</f>
        <v>148200.34</v>
      </c>
      <c r="I7" s="82"/>
    </row>
    <row r="8" spans="1:9" ht="13.95" customHeight="1">
      <c r="A8" s="65"/>
      <c r="B8" s="65"/>
      <c r="C8" s="83" t="s">
        <v>48</v>
      </c>
      <c r="D8" s="84"/>
      <c r="E8" s="84">
        <f>E9</f>
        <v>148200.34</v>
      </c>
      <c r="F8" s="84"/>
      <c r="G8" s="84"/>
      <c r="H8" s="85"/>
      <c r="I8" s="84">
        <f>I9</f>
        <v>148200.34</v>
      </c>
    </row>
    <row r="9" spans="1:9" ht="13.95" customHeight="1">
      <c r="A9" s="65"/>
      <c r="B9" s="65"/>
      <c r="C9" s="83" t="s">
        <v>49</v>
      </c>
      <c r="D9" s="84"/>
      <c r="E9" s="84">
        <v>148200.34</v>
      </c>
      <c r="F9" s="84"/>
      <c r="G9" s="84"/>
      <c r="H9" s="86"/>
      <c r="I9" s="79">
        <f t="shared" ref="I9" si="1">+E9+G9</f>
        <v>148200.34</v>
      </c>
    </row>
    <row r="10" spans="1:9" s="74" customFormat="1" ht="15" customHeight="1">
      <c r="A10" s="87">
        <v>750</v>
      </c>
      <c r="B10" s="88"/>
      <c r="C10" s="89" t="s">
        <v>50</v>
      </c>
      <c r="D10" s="72">
        <f xml:space="preserve"> D11</f>
        <v>65853</v>
      </c>
      <c r="E10" s="72">
        <f xml:space="preserve"> E11</f>
        <v>65853</v>
      </c>
      <c r="F10" s="72">
        <f xml:space="preserve"> F11</f>
        <v>-1129</v>
      </c>
      <c r="G10" s="72">
        <f xml:space="preserve"> G11</f>
        <v>-1129</v>
      </c>
      <c r="H10" s="73">
        <f t="shared" ref="H10:I10" si="2" xml:space="preserve"> H11</f>
        <v>64724</v>
      </c>
      <c r="I10" s="73">
        <f t="shared" si="2"/>
        <v>64724</v>
      </c>
    </row>
    <row r="11" spans="1:9" s="80" customFormat="1" ht="15" customHeight="1">
      <c r="A11" s="65"/>
      <c r="B11" s="90">
        <v>75011</v>
      </c>
      <c r="C11" s="91" t="s">
        <v>51</v>
      </c>
      <c r="D11" s="78">
        <f>D12</f>
        <v>65853</v>
      </c>
      <c r="E11" s="78">
        <f>SUM(E13)</f>
        <v>65853</v>
      </c>
      <c r="F11" s="78">
        <f>F12</f>
        <v>-1129</v>
      </c>
      <c r="G11" s="78">
        <f>SUM(G13)</f>
        <v>-1129</v>
      </c>
      <c r="H11" s="79">
        <f>H12</f>
        <v>64724</v>
      </c>
      <c r="I11" s="79">
        <f>I13</f>
        <v>64724</v>
      </c>
    </row>
    <row r="12" spans="1:9" ht="34.200000000000003">
      <c r="A12" s="65" t="s">
        <v>4</v>
      </c>
      <c r="B12" s="65"/>
      <c r="C12" s="48" t="s">
        <v>47</v>
      </c>
      <c r="D12" s="78">
        <v>65853</v>
      </c>
      <c r="E12" s="81"/>
      <c r="F12" s="78">
        <v>-1129</v>
      </c>
      <c r="G12" s="81"/>
      <c r="H12" s="79">
        <f>+D12+F12</f>
        <v>64724</v>
      </c>
      <c r="I12" s="82"/>
    </row>
    <row r="13" spans="1:9" ht="13.95" customHeight="1">
      <c r="A13" s="65"/>
      <c r="B13" s="65"/>
      <c r="C13" s="83" t="s">
        <v>48</v>
      </c>
      <c r="D13" s="84"/>
      <c r="E13" s="84">
        <f>E14+E15</f>
        <v>65853</v>
      </c>
      <c r="F13" s="84"/>
      <c r="G13" s="84">
        <f>G14+G15</f>
        <v>-1129</v>
      </c>
      <c r="H13" s="85"/>
      <c r="I13" s="84">
        <f>I14+I15</f>
        <v>64724</v>
      </c>
    </row>
    <row r="14" spans="1:9" ht="13.95" customHeight="1">
      <c r="A14" s="65"/>
      <c r="B14" s="65"/>
      <c r="C14" s="83" t="s">
        <v>52</v>
      </c>
      <c r="D14" s="84"/>
      <c r="E14" s="84">
        <v>52138</v>
      </c>
      <c r="F14" s="84"/>
      <c r="G14" s="84">
        <v>-1329</v>
      </c>
      <c r="H14" s="86"/>
      <c r="I14" s="79">
        <f>+E14+G14</f>
        <v>50809</v>
      </c>
    </row>
    <row r="15" spans="1:9" ht="13.95" customHeight="1">
      <c r="A15" s="65"/>
      <c r="B15" s="65"/>
      <c r="C15" s="83" t="s">
        <v>53</v>
      </c>
      <c r="D15" s="84"/>
      <c r="E15" s="84">
        <v>13715</v>
      </c>
      <c r="F15" s="84"/>
      <c r="G15" s="84">
        <v>200</v>
      </c>
      <c r="H15" s="86"/>
      <c r="I15" s="79">
        <f>+E15+G15</f>
        <v>13915</v>
      </c>
    </row>
    <row r="16" spans="1:9" s="74" customFormat="1" ht="24" customHeight="1">
      <c r="A16" s="92">
        <v>751</v>
      </c>
      <c r="B16" s="92"/>
      <c r="C16" s="54" t="s">
        <v>54</v>
      </c>
      <c r="D16" s="72">
        <f xml:space="preserve"> D17</f>
        <v>6049</v>
      </c>
      <c r="E16" s="72">
        <f xml:space="preserve"> E17</f>
        <v>6049</v>
      </c>
      <c r="F16" s="72"/>
      <c r="G16" s="72"/>
      <c r="H16" s="73">
        <f t="shared" ref="H16:I16" si="3" xml:space="preserve"> H17</f>
        <v>6049</v>
      </c>
      <c r="I16" s="73">
        <f t="shared" si="3"/>
        <v>6049</v>
      </c>
    </row>
    <row r="17" spans="1:9" s="80" customFormat="1" ht="15" customHeight="1">
      <c r="A17" s="93"/>
      <c r="B17" s="65">
        <v>75101</v>
      </c>
      <c r="C17" s="91" t="s">
        <v>55</v>
      </c>
      <c r="D17" s="78">
        <f>D18</f>
        <v>6049</v>
      </c>
      <c r="E17" s="78">
        <f>E19</f>
        <v>6049</v>
      </c>
      <c r="F17" s="78"/>
      <c r="G17" s="78"/>
      <c r="H17" s="79">
        <f>H18</f>
        <v>6049</v>
      </c>
      <c r="I17" s="79">
        <f>I19</f>
        <v>6049</v>
      </c>
    </row>
    <row r="18" spans="1:9" ht="34.200000000000003">
      <c r="A18" s="65" t="s">
        <v>4</v>
      </c>
      <c r="B18" s="65"/>
      <c r="C18" s="48" t="s">
        <v>47</v>
      </c>
      <c r="D18" s="78">
        <v>6049</v>
      </c>
      <c r="E18" s="81"/>
      <c r="F18" s="78"/>
      <c r="G18" s="81"/>
      <c r="H18" s="79">
        <f>+D18+F18</f>
        <v>6049</v>
      </c>
      <c r="I18" s="82"/>
    </row>
    <row r="19" spans="1:9" ht="13.95" customHeight="1">
      <c r="A19" s="65"/>
      <c r="B19" s="65"/>
      <c r="C19" s="83" t="s">
        <v>48</v>
      </c>
      <c r="D19" s="84"/>
      <c r="E19" s="84">
        <f>E20</f>
        <v>6049</v>
      </c>
      <c r="F19" s="84"/>
      <c r="G19" s="84"/>
      <c r="H19" s="85"/>
      <c r="I19" s="85">
        <f>I20</f>
        <v>6049</v>
      </c>
    </row>
    <row r="20" spans="1:9" ht="13.95" customHeight="1">
      <c r="A20" s="65"/>
      <c r="B20" s="65"/>
      <c r="C20" s="83" t="s">
        <v>49</v>
      </c>
      <c r="D20" s="84"/>
      <c r="E20" s="84">
        <v>6049</v>
      </c>
      <c r="F20" s="84"/>
      <c r="G20" s="84"/>
      <c r="H20" s="85"/>
      <c r="I20" s="79">
        <f>+E20+G20</f>
        <v>6049</v>
      </c>
    </row>
    <row r="21" spans="1:9" s="74" customFormat="1" ht="15" customHeight="1">
      <c r="A21" s="92">
        <v>801</v>
      </c>
      <c r="B21" s="92"/>
      <c r="C21" s="94" t="s">
        <v>32</v>
      </c>
      <c r="D21" s="72">
        <f xml:space="preserve"> D22+D26</f>
        <v>53003</v>
      </c>
      <c r="E21" s="72">
        <f xml:space="preserve"> E22+E26</f>
        <v>53003</v>
      </c>
      <c r="F21" s="72"/>
      <c r="G21" s="72"/>
      <c r="H21" s="72">
        <f t="shared" ref="H21:I21" si="4" xml:space="preserve"> H22+H26</f>
        <v>53003</v>
      </c>
      <c r="I21" s="72">
        <f t="shared" si="4"/>
        <v>53003</v>
      </c>
    </row>
    <row r="22" spans="1:9" s="80" customFormat="1" ht="15" customHeight="1">
      <c r="A22" s="93"/>
      <c r="B22" s="65">
        <v>80101</v>
      </c>
      <c r="C22" s="95" t="s">
        <v>56</v>
      </c>
      <c r="D22" s="78">
        <f>D23</f>
        <v>27178</v>
      </c>
      <c r="E22" s="78">
        <f>E24</f>
        <v>27178</v>
      </c>
      <c r="F22" s="79"/>
      <c r="G22" s="79"/>
      <c r="H22" s="79">
        <f>H23</f>
        <v>27178</v>
      </c>
      <c r="I22" s="79">
        <f>I24</f>
        <v>27178</v>
      </c>
    </row>
    <row r="23" spans="1:9" ht="34.200000000000003">
      <c r="A23" s="65" t="s">
        <v>4</v>
      </c>
      <c r="B23" s="65"/>
      <c r="C23" s="48" t="s">
        <v>47</v>
      </c>
      <c r="D23" s="78">
        <v>27178</v>
      </c>
      <c r="E23" s="81"/>
      <c r="F23" s="79"/>
      <c r="G23" s="82"/>
      <c r="H23" s="79">
        <f>+D23+F23</f>
        <v>27178</v>
      </c>
      <c r="I23" s="82"/>
    </row>
    <row r="24" spans="1:9" ht="13.95" customHeight="1">
      <c r="A24" s="65"/>
      <c r="B24" s="65"/>
      <c r="C24" s="83" t="s">
        <v>48</v>
      </c>
      <c r="D24" s="84"/>
      <c r="E24" s="84">
        <f>E25</f>
        <v>27178</v>
      </c>
      <c r="F24" s="85"/>
      <c r="G24" s="85"/>
      <c r="H24" s="85"/>
      <c r="I24" s="85">
        <f>I25</f>
        <v>27178</v>
      </c>
    </row>
    <row r="25" spans="1:9" ht="13.95" customHeight="1">
      <c r="A25" s="65"/>
      <c r="B25" s="65"/>
      <c r="C25" s="83" t="s">
        <v>49</v>
      </c>
      <c r="D25" s="84"/>
      <c r="E25" s="84">
        <v>27178</v>
      </c>
      <c r="F25" s="85"/>
      <c r="G25" s="79"/>
      <c r="H25" s="85"/>
      <c r="I25" s="79">
        <f>+E25+G25</f>
        <v>27178</v>
      </c>
    </row>
    <row r="26" spans="1:9" s="80" customFormat="1" ht="15" customHeight="1">
      <c r="A26" s="93"/>
      <c r="B26" s="65">
        <v>80110</v>
      </c>
      <c r="C26" s="95" t="s">
        <v>57</v>
      </c>
      <c r="D26" s="78">
        <f>D27</f>
        <v>25825</v>
      </c>
      <c r="E26" s="78">
        <f>E28</f>
        <v>25825</v>
      </c>
      <c r="F26" s="79"/>
      <c r="G26" s="79"/>
      <c r="H26" s="79">
        <f>H27</f>
        <v>25825</v>
      </c>
      <c r="I26" s="79">
        <f>I28</f>
        <v>25825</v>
      </c>
    </row>
    <row r="27" spans="1:9" ht="34.200000000000003">
      <c r="A27" s="65" t="s">
        <v>4</v>
      </c>
      <c r="B27" s="65"/>
      <c r="C27" s="48" t="s">
        <v>47</v>
      </c>
      <c r="D27" s="78">
        <v>25825</v>
      </c>
      <c r="E27" s="81"/>
      <c r="F27" s="79"/>
      <c r="G27" s="82"/>
      <c r="H27" s="79">
        <f>+D27+F27</f>
        <v>25825</v>
      </c>
      <c r="I27" s="82"/>
    </row>
    <row r="28" spans="1:9" ht="13.95" customHeight="1">
      <c r="A28" s="65"/>
      <c r="B28" s="65"/>
      <c r="C28" s="83" t="s">
        <v>48</v>
      </c>
      <c r="D28" s="84"/>
      <c r="E28" s="84">
        <f>E29</f>
        <v>25825</v>
      </c>
      <c r="F28" s="85"/>
      <c r="G28" s="85"/>
      <c r="H28" s="85"/>
      <c r="I28" s="85">
        <f>I29</f>
        <v>25825</v>
      </c>
    </row>
    <row r="29" spans="1:9" ht="13.8" customHeight="1">
      <c r="A29" s="65"/>
      <c r="B29" s="65"/>
      <c r="C29" s="83" t="s">
        <v>49</v>
      </c>
      <c r="D29" s="84"/>
      <c r="E29" s="84">
        <v>25825</v>
      </c>
      <c r="F29" s="85"/>
      <c r="G29" s="79"/>
      <c r="H29" s="85"/>
      <c r="I29" s="79">
        <f>+E29+G29</f>
        <v>25825</v>
      </c>
    </row>
    <row r="30" spans="1:9" s="74" customFormat="1" ht="15" customHeight="1">
      <c r="A30" s="92">
        <v>852</v>
      </c>
      <c r="B30" s="92"/>
      <c r="C30" s="54" t="s">
        <v>35</v>
      </c>
      <c r="D30" s="72">
        <f t="shared" ref="D30:I30" si="5">D31+D37+D43+D47</f>
        <v>4548556</v>
      </c>
      <c r="E30" s="72">
        <f t="shared" si="5"/>
        <v>4548556</v>
      </c>
      <c r="F30" s="72">
        <f t="shared" si="5"/>
        <v>196106</v>
      </c>
      <c r="G30" s="72">
        <f t="shared" si="5"/>
        <v>196106</v>
      </c>
      <c r="H30" s="72">
        <f t="shared" si="5"/>
        <v>4744662</v>
      </c>
      <c r="I30" s="72">
        <f t="shared" si="5"/>
        <v>4744662</v>
      </c>
    </row>
    <row r="31" spans="1:9" s="97" customFormat="1" ht="15" customHeight="1">
      <c r="A31" s="93"/>
      <c r="B31" s="65">
        <v>85211</v>
      </c>
      <c r="C31" s="96" t="s">
        <v>58</v>
      </c>
      <c r="D31" s="78">
        <f>D32</f>
        <v>3013054</v>
      </c>
      <c r="E31" s="78">
        <f>E33+E36</f>
        <v>3013054</v>
      </c>
      <c r="F31" s="78">
        <f xml:space="preserve"> F32</f>
        <v>123820</v>
      </c>
      <c r="G31" s="78">
        <f xml:space="preserve"> G36</f>
        <v>123820</v>
      </c>
      <c r="H31" s="79">
        <f>H32</f>
        <v>3136874</v>
      </c>
      <c r="I31" s="78">
        <f>I33+I36</f>
        <v>3136874</v>
      </c>
    </row>
    <row r="32" spans="1:9" ht="44.4" customHeight="1">
      <c r="A32" s="65" t="s">
        <v>4</v>
      </c>
      <c r="B32" s="65"/>
      <c r="C32" s="98" t="s">
        <v>59</v>
      </c>
      <c r="D32" s="78">
        <v>3013054</v>
      </c>
      <c r="E32" s="81"/>
      <c r="F32" s="79">
        <v>123820</v>
      </c>
      <c r="G32" s="82"/>
      <c r="H32" s="79">
        <f>+D32+F32</f>
        <v>3136874</v>
      </c>
      <c r="I32" s="82"/>
    </row>
    <row r="33" spans="1:9" s="80" customFormat="1" ht="13.95" customHeight="1">
      <c r="A33" s="65"/>
      <c r="B33" s="65"/>
      <c r="C33" s="83" t="s">
        <v>48</v>
      </c>
      <c r="D33" s="84"/>
      <c r="E33" s="78">
        <v>65463</v>
      </c>
      <c r="F33" s="85"/>
      <c r="G33" s="78"/>
      <c r="H33" s="85"/>
      <c r="I33" s="78">
        <f>I34+I35</f>
        <v>65463</v>
      </c>
    </row>
    <row r="34" spans="1:9" s="74" customFormat="1" ht="13.95" customHeight="1">
      <c r="A34" s="88"/>
      <c r="B34" s="65"/>
      <c r="C34" s="83" t="s">
        <v>52</v>
      </c>
      <c r="D34" s="84"/>
      <c r="E34" s="99">
        <v>42560</v>
      </c>
      <c r="F34" s="85"/>
      <c r="G34" s="79"/>
      <c r="H34" s="85"/>
      <c r="I34" s="79">
        <f>+E34+G34</f>
        <v>42560</v>
      </c>
    </row>
    <row r="35" spans="1:9" s="74" customFormat="1" ht="13.95" customHeight="1">
      <c r="A35" s="88"/>
      <c r="B35" s="65"/>
      <c r="C35" s="83" t="s">
        <v>53</v>
      </c>
      <c r="D35" s="100"/>
      <c r="E35" s="99">
        <v>22903</v>
      </c>
      <c r="F35" s="103"/>
      <c r="G35" s="78"/>
      <c r="H35" s="100"/>
      <c r="I35" s="79">
        <f>+E35+G35</f>
        <v>22903</v>
      </c>
    </row>
    <row r="36" spans="1:9" s="74" customFormat="1" ht="13.95" customHeight="1">
      <c r="A36" s="88"/>
      <c r="B36" s="65"/>
      <c r="C36" s="83" t="s">
        <v>60</v>
      </c>
      <c r="D36" s="100"/>
      <c r="E36" s="99">
        <v>2947591</v>
      </c>
      <c r="F36" s="103"/>
      <c r="G36" s="78">
        <v>123820</v>
      </c>
      <c r="H36" s="100"/>
      <c r="I36" s="79">
        <f>+E36+G36</f>
        <v>3071411</v>
      </c>
    </row>
    <row r="37" spans="1:9" s="74" customFormat="1" ht="24" customHeight="1">
      <c r="A37" s="88"/>
      <c r="B37" s="65">
        <v>85212</v>
      </c>
      <c r="C37" s="93" t="s">
        <v>61</v>
      </c>
      <c r="D37" s="78">
        <f>SUM(D38)</f>
        <v>1526730</v>
      </c>
      <c r="E37" s="78">
        <f>E39+E42</f>
        <v>1526730</v>
      </c>
      <c r="F37" s="78">
        <f xml:space="preserve"> F38</f>
        <v>72240</v>
      </c>
      <c r="G37" s="78">
        <f xml:space="preserve"> G42</f>
        <v>72240</v>
      </c>
      <c r="H37" s="79">
        <f>H38</f>
        <v>1598970</v>
      </c>
      <c r="I37" s="78">
        <f>I39+I42</f>
        <v>1598970</v>
      </c>
    </row>
    <row r="38" spans="1:9" ht="34.200000000000003">
      <c r="A38" s="65" t="s">
        <v>4</v>
      </c>
      <c r="B38" s="65"/>
      <c r="C38" s="48" t="s">
        <v>47</v>
      </c>
      <c r="D38" s="78">
        <v>1526730</v>
      </c>
      <c r="E38" s="81"/>
      <c r="F38" s="79">
        <v>72240</v>
      </c>
      <c r="G38" s="82"/>
      <c r="H38" s="79">
        <f>+D38+F38</f>
        <v>1598970</v>
      </c>
      <c r="I38" s="82"/>
    </row>
    <row r="39" spans="1:9" s="74" customFormat="1" ht="13.95" customHeight="1">
      <c r="A39" s="101"/>
      <c r="B39" s="101"/>
      <c r="C39" s="83" t="s">
        <v>48</v>
      </c>
      <c r="D39" s="102"/>
      <c r="E39" s="78">
        <f>E40+E41</f>
        <v>92494</v>
      </c>
      <c r="F39" s="85"/>
      <c r="G39" s="78"/>
      <c r="H39" s="85"/>
      <c r="I39" s="78">
        <f>I40+I41</f>
        <v>92494</v>
      </c>
    </row>
    <row r="40" spans="1:9" s="74" customFormat="1" ht="13.95" customHeight="1">
      <c r="A40" s="88"/>
      <c r="B40" s="65"/>
      <c r="C40" s="83" t="s">
        <v>52</v>
      </c>
      <c r="D40" s="103"/>
      <c r="E40" s="78">
        <v>89400</v>
      </c>
      <c r="F40" s="85"/>
      <c r="G40" s="79"/>
      <c r="H40" s="85"/>
      <c r="I40" s="79">
        <f>+E40+G40</f>
        <v>89400</v>
      </c>
    </row>
    <row r="41" spans="1:9" s="74" customFormat="1" ht="13.95" customHeight="1">
      <c r="A41" s="88"/>
      <c r="B41" s="65"/>
      <c r="C41" s="83" t="s">
        <v>53</v>
      </c>
      <c r="D41" s="103"/>
      <c r="E41" s="78">
        <v>3094</v>
      </c>
      <c r="F41" s="103"/>
      <c r="G41" s="78"/>
      <c r="H41" s="100"/>
      <c r="I41" s="79">
        <f t="shared" ref="I41:I42" si="6">+E41+G41</f>
        <v>3094</v>
      </c>
    </row>
    <row r="42" spans="1:9" s="74" customFormat="1" ht="13.95" customHeight="1">
      <c r="A42" s="88"/>
      <c r="B42" s="65"/>
      <c r="C42" s="83" t="s">
        <v>60</v>
      </c>
      <c r="D42" s="103"/>
      <c r="E42" s="78">
        <v>1434236</v>
      </c>
      <c r="F42" s="103"/>
      <c r="G42" s="78">
        <v>72240</v>
      </c>
      <c r="H42" s="100"/>
      <c r="I42" s="79">
        <f t="shared" si="6"/>
        <v>1506476</v>
      </c>
    </row>
    <row r="43" spans="1:9" s="80" customFormat="1" ht="33" customHeight="1">
      <c r="A43" s="93"/>
      <c r="B43" s="65">
        <v>85213</v>
      </c>
      <c r="C43" s="93" t="s">
        <v>62</v>
      </c>
      <c r="D43" s="78">
        <f xml:space="preserve"> D44</f>
        <v>8276</v>
      </c>
      <c r="E43" s="78">
        <f xml:space="preserve"> E45</f>
        <v>8276</v>
      </c>
      <c r="F43" s="78">
        <f xml:space="preserve"> F44</f>
        <v>219</v>
      </c>
      <c r="G43" s="78">
        <f xml:space="preserve"> G45</f>
        <v>219</v>
      </c>
      <c r="H43" s="79">
        <f>H44</f>
        <v>8495</v>
      </c>
      <c r="I43" s="78">
        <f>I45+I48</f>
        <v>8495</v>
      </c>
    </row>
    <row r="44" spans="1:9" ht="34.200000000000003">
      <c r="A44" s="65" t="s">
        <v>4</v>
      </c>
      <c r="B44" s="65"/>
      <c r="C44" s="48" t="s">
        <v>47</v>
      </c>
      <c r="D44" s="78">
        <v>8276</v>
      </c>
      <c r="E44" s="104"/>
      <c r="F44" s="79">
        <v>219</v>
      </c>
      <c r="G44" s="104"/>
      <c r="H44" s="79">
        <f>+D44+F44</f>
        <v>8495</v>
      </c>
      <c r="I44" s="82"/>
    </row>
    <row r="45" spans="1:9" s="80" customFormat="1" ht="13.95" customHeight="1">
      <c r="A45" s="65"/>
      <c r="B45" s="65"/>
      <c r="C45" s="83" t="s">
        <v>48</v>
      </c>
      <c r="D45" s="103"/>
      <c r="E45" s="78">
        <f>E46</f>
        <v>8276</v>
      </c>
      <c r="F45" s="85"/>
      <c r="G45" s="78">
        <f>G46</f>
        <v>219</v>
      </c>
      <c r="H45" s="85"/>
      <c r="I45" s="78">
        <f>I46</f>
        <v>8495</v>
      </c>
    </row>
    <row r="46" spans="1:9" s="74" customFormat="1" ht="13.95" customHeight="1">
      <c r="A46" s="88"/>
      <c r="B46" s="65"/>
      <c r="C46" s="83" t="s">
        <v>49</v>
      </c>
      <c r="D46" s="78"/>
      <c r="E46" s="78">
        <v>8276</v>
      </c>
      <c r="F46" s="85"/>
      <c r="G46" s="79">
        <v>219</v>
      </c>
      <c r="H46" s="85"/>
      <c r="I46" s="79">
        <f>+E46+G46</f>
        <v>8495</v>
      </c>
    </row>
    <row r="47" spans="1:9" s="97" customFormat="1" ht="15" customHeight="1">
      <c r="A47" s="93"/>
      <c r="B47" s="65">
        <v>85295</v>
      </c>
      <c r="C47" s="96" t="s">
        <v>46</v>
      </c>
      <c r="D47" s="78">
        <f>D48</f>
        <v>496</v>
      </c>
      <c r="E47" s="78">
        <f>E49+E52</f>
        <v>496</v>
      </c>
      <c r="F47" s="78">
        <f xml:space="preserve"> F48</f>
        <v>-173</v>
      </c>
      <c r="G47" s="78">
        <f>G49+G52</f>
        <v>-173</v>
      </c>
      <c r="H47" s="79">
        <f>H48</f>
        <v>323</v>
      </c>
      <c r="I47" s="78">
        <f>I49+I52</f>
        <v>323</v>
      </c>
    </row>
    <row r="48" spans="1:9" ht="34.200000000000003">
      <c r="A48" s="65" t="s">
        <v>4</v>
      </c>
      <c r="B48" s="65"/>
      <c r="C48" s="48" t="s">
        <v>47</v>
      </c>
      <c r="D48" s="78">
        <v>496</v>
      </c>
      <c r="E48" s="81"/>
      <c r="F48" s="79">
        <v>-173</v>
      </c>
      <c r="G48" s="81"/>
      <c r="H48" s="79">
        <f>+D48+F48</f>
        <v>323</v>
      </c>
      <c r="I48" s="82"/>
    </row>
    <row r="49" spans="1:12" s="80" customFormat="1" ht="13.95" customHeight="1">
      <c r="A49" s="65"/>
      <c r="B49" s="65"/>
      <c r="C49" s="83" t="s">
        <v>48</v>
      </c>
      <c r="D49" s="84"/>
      <c r="E49" s="78">
        <f>E50+E51</f>
        <v>496</v>
      </c>
      <c r="F49" s="85"/>
      <c r="G49" s="78">
        <f>G50+G51</f>
        <v>-173</v>
      </c>
      <c r="H49" s="85"/>
      <c r="I49" s="78">
        <f>I50+I51</f>
        <v>323</v>
      </c>
    </row>
    <row r="50" spans="1:12" s="74" customFormat="1" ht="13.95" customHeight="1">
      <c r="A50" s="88"/>
      <c r="B50" s="65"/>
      <c r="C50" s="83" t="s">
        <v>52</v>
      </c>
      <c r="D50" s="84"/>
      <c r="E50" s="99">
        <v>0</v>
      </c>
      <c r="F50" s="85"/>
      <c r="G50" s="99">
        <v>0</v>
      </c>
      <c r="H50" s="85"/>
      <c r="I50" s="79">
        <f>+E50+G50</f>
        <v>0</v>
      </c>
    </row>
    <row r="51" spans="1:12" s="74" customFormat="1" ht="13.95" customHeight="1">
      <c r="A51" s="88"/>
      <c r="B51" s="65"/>
      <c r="C51" s="83" t="s">
        <v>53</v>
      </c>
      <c r="D51" s="100"/>
      <c r="E51" s="99">
        <v>496</v>
      </c>
      <c r="F51" s="100"/>
      <c r="G51" s="99">
        <v>-173</v>
      </c>
      <c r="H51" s="100"/>
      <c r="I51" s="79">
        <f>+E51+G51</f>
        <v>323</v>
      </c>
    </row>
    <row r="52" spans="1:12" s="74" customFormat="1" ht="13.95" customHeight="1">
      <c r="A52" s="88"/>
      <c r="B52" s="65"/>
      <c r="C52" s="83" t="s">
        <v>60</v>
      </c>
      <c r="D52" s="100"/>
      <c r="E52" s="99">
        <v>0</v>
      </c>
      <c r="F52" s="100"/>
      <c r="G52" s="99">
        <v>0</v>
      </c>
      <c r="H52" s="100"/>
      <c r="I52" s="79">
        <f>+E52+G52</f>
        <v>0</v>
      </c>
    </row>
    <row r="53" spans="1:12" s="105" customFormat="1" ht="17.25" customHeight="1">
      <c r="A53" s="184" t="s">
        <v>63</v>
      </c>
      <c r="B53" s="185"/>
      <c r="C53" s="186"/>
      <c r="D53" s="72">
        <f t="shared" ref="D53:I53" si="7">D5+D10+D16+D21+D30</f>
        <v>4821661.34</v>
      </c>
      <c r="E53" s="72">
        <f t="shared" si="7"/>
        <v>4821661.34</v>
      </c>
      <c r="F53" s="72">
        <f t="shared" si="7"/>
        <v>194977</v>
      </c>
      <c r="G53" s="72">
        <f t="shared" si="7"/>
        <v>194977</v>
      </c>
      <c r="H53" s="72">
        <f t="shared" si="7"/>
        <v>5016638.34</v>
      </c>
      <c r="I53" s="72">
        <f t="shared" si="7"/>
        <v>5016638.34</v>
      </c>
    </row>
    <row r="54" spans="1:12" s="105" customFormat="1" ht="11.4" customHeight="1">
      <c r="A54" s="106"/>
      <c r="B54" s="106"/>
      <c r="C54" s="106"/>
      <c r="D54" s="107"/>
      <c r="E54" s="107"/>
      <c r="F54" s="108"/>
      <c r="G54" s="108"/>
      <c r="H54" s="108"/>
      <c r="I54" s="108"/>
    </row>
    <row r="55" spans="1:12" s="110" customFormat="1" ht="16.8" customHeight="1">
      <c r="A55" s="187" t="s">
        <v>64</v>
      </c>
      <c r="B55" s="188"/>
      <c r="C55" s="188"/>
      <c r="D55" s="188"/>
      <c r="E55" s="189"/>
      <c r="F55" s="109"/>
      <c r="G55" s="109"/>
      <c r="H55" s="109"/>
      <c r="I55" s="109"/>
      <c r="J55" s="109"/>
      <c r="K55" s="109"/>
      <c r="L55" s="109"/>
    </row>
    <row r="56" spans="1:12" s="114" customFormat="1" ht="15" customHeight="1">
      <c r="A56" s="111" t="s">
        <v>5</v>
      </c>
      <c r="B56" s="111" t="s">
        <v>6</v>
      </c>
      <c r="C56" s="112" t="s">
        <v>39</v>
      </c>
      <c r="D56" s="190" t="s">
        <v>40</v>
      </c>
      <c r="E56" s="190"/>
      <c r="F56" s="113"/>
      <c r="G56" s="113"/>
      <c r="H56" s="113"/>
      <c r="I56" s="113"/>
    </row>
    <row r="57" spans="1:12" s="119" customFormat="1" ht="15.6" customHeight="1">
      <c r="A57" s="115">
        <v>852</v>
      </c>
      <c r="B57" s="115"/>
      <c r="C57" s="116" t="s">
        <v>35</v>
      </c>
      <c r="D57" s="191">
        <f xml:space="preserve"> D58</f>
        <v>50500</v>
      </c>
      <c r="E57" s="192"/>
      <c r="F57" s="117"/>
      <c r="G57" s="118"/>
      <c r="H57" s="118"/>
      <c r="I57" s="118"/>
    </row>
    <row r="58" spans="1:12" s="114" customFormat="1" ht="22.8">
      <c r="A58" s="120"/>
      <c r="B58" s="121">
        <v>85212</v>
      </c>
      <c r="C58" s="122" t="s">
        <v>61</v>
      </c>
      <c r="D58" s="193">
        <f>D59</f>
        <v>50500</v>
      </c>
      <c r="E58" s="194"/>
      <c r="F58" s="113"/>
      <c r="G58" s="123"/>
      <c r="H58" s="123"/>
      <c r="I58" s="123"/>
    </row>
    <row r="59" spans="1:12" s="114" customFormat="1" ht="13.8" customHeight="1">
      <c r="A59" s="124"/>
      <c r="B59" s="124"/>
      <c r="C59" s="125" t="s">
        <v>65</v>
      </c>
      <c r="D59" s="180">
        <v>50500</v>
      </c>
      <c r="E59" s="181"/>
      <c r="F59" s="113"/>
      <c r="G59" s="123"/>
      <c r="H59" s="123"/>
      <c r="I59" s="123"/>
    </row>
  </sheetData>
  <mergeCells count="13">
    <mergeCell ref="B1:G1"/>
    <mergeCell ref="A2:A3"/>
    <mergeCell ref="B2:B3"/>
    <mergeCell ref="C2:C3"/>
    <mergeCell ref="D2:E2"/>
    <mergeCell ref="F2:G2"/>
    <mergeCell ref="D59:E59"/>
    <mergeCell ref="H2:I2"/>
    <mergeCell ref="A53:C53"/>
    <mergeCell ref="A55:E55"/>
    <mergeCell ref="D56:E56"/>
    <mergeCell ref="D57:E57"/>
    <mergeCell ref="D58:E58"/>
  </mergeCells>
  <pageMargins left="0.78740157480314965" right="0.78740157480314965" top="0.98425196850393704" bottom="0.59055118110236227" header="0.39370078740157483" footer="0"/>
  <pageSetup paperSize="9" scale="85" orientation="landscape" r:id="rId1"/>
  <headerFooter alignWithMargins="0">
    <oddHeader xml:space="preserve">&amp;RTabela nr 3 
do Uchwały Rady Gminy Nr XVII/76/2016
  z dnia 29 listopada 2016 r.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T1 </vt:lpstr>
      <vt:lpstr>T2</vt:lpstr>
      <vt:lpstr>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2016-12-02T13:05:25Z</cp:lastPrinted>
  <dcterms:created xsi:type="dcterms:W3CDTF">2014-05-23T10:19:05Z</dcterms:created>
  <dcterms:modified xsi:type="dcterms:W3CDTF">2016-12-19T13:45:08Z</dcterms:modified>
</cp:coreProperties>
</file>