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e Dokumenty\"/>
    </mc:Choice>
  </mc:AlternateContent>
  <bookViews>
    <workbookView xWindow="0" yWindow="0" windowWidth="23040" windowHeight="9396"/>
  </bookViews>
  <sheets>
    <sheet name="T1 " sheetId="9" r:id="rId1"/>
    <sheet name="T2" sheetId="3" r:id="rId2"/>
    <sheet name="T2a" sheetId="2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H41" i="23" l="1"/>
  <c r="F41" i="23"/>
  <c r="H22" i="23"/>
  <c r="G22" i="23"/>
  <c r="H23" i="23"/>
  <c r="H25" i="23"/>
  <c r="H24" i="23" s="1"/>
  <c r="G24" i="23"/>
  <c r="G41" i="23" s="1"/>
  <c r="G14" i="3"/>
  <c r="G13" i="3" s="1"/>
  <c r="I13" i="3"/>
  <c r="G12" i="3"/>
  <c r="G11" i="3" s="1"/>
  <c r="G16" i="3" s="1"/>
  <c r="I11" i="3"/>
  <c r="H16" i="3"/>
  <c r="I16" i="3"/>
  <c r="P16" i="3"/>
  <c r="P11" i="3"/>
  <c r="P9" i="3"/>
  <c r="O9" i="3" s="1"/>
  <c r="O10" i="3"/>
  <c r="F20" i="9"/>
  <c r="E20" i="9"/>
  <c r="D10" i="9"/>
  <c r="D15" i="9"/>
  <c r="E14" i="9"/>
  <c r="E13" i="9" s="1"/>
  <c r="D14" i="9"/>
  <c r="F14" i="3" l="1"/>
  <c r="F12" i="3"/>
  <c r="F11" i="3" s="1"/>
  <c r="D13" i="9"/>
  <c r="D18" i="9"/>
  <c r="D17" i="9" s="1"/>
  <c r="D16" i="9" s="1"/>
  <c r="E17" i="9"/>
  <c r="E16" i="9" s="1"/>
  <c r="E10" i="9"/>
  <c r="F10" i="9"/>
  <c r="F9" i="9" s="1"/>
  <c r="D11" i="9"/>
  <c r="F13" i="3" l="1"/>
  <c r="D12" i="9"/>
  <c r="E10" i="3" l="1"/>
  <c r="E9" i="3" s="1"/>
  <c r="E9" i="9"/>
  <c r="D9" i="9" l="1"/>
  <c r="Q16" i="3" l="1"/>
  <c r="O12" i="3"/>
  <c r="O11" i="3" s="1"/>
  <c r="O16" i="3" s="1"/>
  <c r="E12" i="3"/>
  <c r="E11" i="3" s="1"/>
  <c r="F39" i="23"/>
  <c r="F27" i="23"/>
  <c r="H29" i="23"/>
  <c r="H28" i="23"/>
  <c r="F33" i="23" l="1"/>
  <c r="H34" i="23"/>
  <c r="H33" i="23" s="1"/>
  <c r="H19" i="23" l="1"/>
  <c r="H18" i="23"/>
  <c r="H20" i="23"/>
  <c r="H16" i="23"/>
  <c r="H15" i="23"/>
  <c r="H12" i="23"/>
  <c r="H40" i="23"/>
  <c r="H39" i="23" s="1"/>
  <c r="H38" i="23"/>
  <c r="H37" i="23"/>
  <c r="H36" i="23"/>
  <c r="H35" i="23"/>
  <c r="H32" i="23"/>
  <c r="H31" i="23"/>
  <c r="H30" i="23"/>
  <c r="H27" i="23" s="1"/>
  <c r="H26" i="23"/>
  <c r="F24" i="23"/>
  <c r="H21" i="23"/>
  <c r="H17" i="23"/>
  <c r="H14" i="23"/>
  <c r="H13" i="23"/>
  <c r="H11" i="23"/>
  <c r="H10" i="23"/>
  <c r="F9" i="23"/>
  <c r="H8" i="23"/>
  <c r="H7" i="23"/>
  <c r="F6" i="23"/>
  <c r="H9" i="23" l="1"/>
  <c r="H6" i="23"/>
  <c r="E13" i="3" l="1"/>
  <c r="E16" i="3" s="1"/>
  <c r="E14" i="3"/>
  <c r="R17" i="3" l="1"/>
  <c r="Q17" i="3"/>
  <c r="N17" i="3"/>
  <c r="M17" i="3"/>
  <c r="L17" i="3"/>
  <c r="J17" i="3"/>
  <c r="G15" i="3"/>
  <c r="F15" i="3" s="1"/>
  <c r="D15" i="3" s="1"/>
  <c r="O17" i="3" l="1"/>
  <c r="P17" i="3"/>
  <c r="K17" i="3"/>
  <c r="H17" i="3"/>
  <c r="I17" i="3" l="1"/>
  <c r="G17" i="3" s="1"/>
  <c r="F17" i="3" s="1"/>
  <c r="D17" i="3"/>
  <c r="C19" i="9" l="1"/>
  <c r="F21" i="9" l="1"/>
  <c r="E21" i="9" l="1"/>
  <c r="D20" i="9"/>
  <c r="D21" i="9" s="1"/>
</calcChain>
</file>

<file path=xl/sharedStrings.xml><?xml version="1.0" encoding="utf-8"?>
<sst xmlns="http://schemas.openxmlformats.org/spreadsheetml/2006/main" count="139" uniqueCount="90">
  <si>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</si>
  <si>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</si>
  <si>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</si>
  <si>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</si>
  <si>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</si>
  <si>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</si>
  <si>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</si>
  <si>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</si>
  <si>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</si>
  <si>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</si>
  <si>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</si>
  <si>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</si>
  <si>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</si>
  <si>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</si>
  <si>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</si>
  <si>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</si>
  <si>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</si>
  <si>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</si>
  <si>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</si>
  <si>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</si>
  <si>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</si>
  <si>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</si>
  <si>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</si>
  <si>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</si>
  <si>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</si>
  <si>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 xml:space="preserve">Wydatki przed zmianą </t>
  </si>
  <si>
    <t xml:space="preserve">Wydatki ogółem po zmianie  </t>
  </si>
  <si>
    <t>Lp.</t>
  </si>
  <si>
    <t>01010</t>
  </si>
  <si>
    <t>x</t>
  </si>
  <si>
    <t xml:space="preserve">Dochody ogółem po zmianie  </t>
  </si>
  <si>
    <t xml:space="preserve">Dochody przed zmianą  </t>
  </si>
  <si>
    <t>Pozostała działalność</t>
  </si>
  <si>
    <t>majątkowe</t>
  </si>
  <si>
    <t>bieżące</t>
  </si>
  <si>
    <t xml:space="preserve">Przed zmianą </t>
  </si>
  <si>
    <t>Dział Rozdział</t>
  </si>
  <si>
    <t>Rozdz.</t>
  </si>
  <si>
    <t>§</t>
  </si>
  <si>
    <t>Jednostka organizacyjna realizująca program lub koordynująca wykonanie programu</t>
  </si>
  <si>
    <t>010</t>
  </si>
  <si>
    <t xml:space="preserve">Rozwój infrastruktury kanalizacyjnej </t>
  </si>
  <si>
    <t>jw.</t>
  </si>
  <si>
    <t>Administracja publiczna</t>
  </si>
  <si>
    <t>Bezpieczeństwo publiczne i ochrona przeciwpożarowa</t>
  </si>
  <si>
    <t>Oświata i wychowanie</t>
  </si>
  <si>
    <t>Razem</t>
  </si>
  <si>
    <t>Planowane dochody budżetu na 2018 r.</t>
  </si>
  <si>
    <t>Plan wydatków majątkowych na 2018 r.</t>
  </si>
  <si>
    <t xml:space="preserve">Nazwa zadania inwestycyjnego
</t>
  </si>
  <si>
    <t>Urząd Gminy Sobienie-Jeziory</t>
  </si>
  <si>
    <t>Rozbudowa gminnej oczyszczalni ścieków w miejscowości Piwonin (dokumentacja)</t>
  </si>
  <si>
    <t>j.w.</t>
  </si>
  <si>
    <t xml:space="preserve">Przebudowa drogi gminnej w miejscowości Sobienie Szlacheckie </t>
  </si>
  <si>
    <t xml:space="preserve">Modernizacja drogi gminnej w miejscowości Sobienie Szlacheckie </t>
  </si>
  <si>
    <t>Przebudowa drogi gminnej w miejscowości Szymanowice Duże</t>
  </si>
  <si>
    <t>Modernizacja drogi gminnej Sobienie Szlacheckie - Sobienie Biskupie</t>
  </si>
  <si>
    <t>Przebudowa drogi gminnej Sobienie Biskupie</t>
  </si>
  <si>
    <t>Zakup motopompy szlamowej dla OSP Dziecinów (zadanie z funduszu sołeckiego)</t>
  </si>
  <si>
    <t xml:space="preserve">Plac rekreacji w Siedzowie </t>
  </si>
  <si>
    <t>Plac rekreacji w Warszawicach</t>
  </si>
  <si>
    <t>Zakup pieca grzewczego wraz z instalacją w Publicznej Szkole Podstawowej w Warszawicach</t>
  </si>
  <si>
    <t>Planowane wydatki budżetu na  2018 r.</t>
  </si>
  <si>
    <t xml:space="preserve">Wykonanie studni głębinowej z podłączeniem do stacji uzdatniania wody w m. Śniadków Górny </t>
  </si>
  <si>
    <t>Zmiana</t>
  </si>
  <si>
    <t>Po zmianie</t>
  </si>
  <si>
    <t xml:space="preserve">Modernizacja drogi gminnej w miejscowości Karczunek </t>
  </si>
  <si>
    <t xml:space="preserve">Modernizacja drogi powiatowej Nr 2752W Władysławów - Stary Zambrzyków - Sobienie Kiełczewskie (dotacja celowa na pomoc finansową dla Powiatu Otwockiego)     </t>
  </si>
  <si>
    <t>Budowa chodnika w ciągu drogi powiatowej nr 2750W Warszawice - Radwanków Szlachecki, na odcinku od cmentarza parafialnego do drogi wojewódzkiej Nr 805 (pomoc rzeczowa dla Powiatu Otwockiego)</t>
  </si>
  <si>
    <t xml:space="preserve">Modernizacja drogi powiatowej Nr 2751W Sobienie Kiełczewskie - Zuzanów - Czarnowiec (dotacja celowa na pomoc finansową dla Powiatu Otwockiego)   </t>
  </si>
  <si>
    <t>Zakup pieca olejowego wraz z montażem w budynku pełniącym funkcję świetlicy w Dziecinowie (zadanie z funduszu sołeckiego)</t>
  </si>
  <si>
    <t>Doposażenie miejsca spotkań (zakup nowoczesnej bieżni) w miejscowości Wysoczyn (zadanie z funduszu sołeckiego)</t>
  </si>
  <si>
    <t>Doposażenie miejsc wypoczynku (zakup sprzętu sportowego na siłownię plenerową) w miejscowości Warszówka (zadanie z funduszu sołeckiego)</t>
  </si>
  <si>
    <t>Doposażenie placu zabaw (zakup podłoża poliretanowego) w miejscowości Sobienie-Jeziory (zadanie z funduszu sołeckiego)</t>
  </si>
  <si>
    <t xml:space="preserve">Przebudowa chodnika w ciągu drogi wojewódzkiej         Nr 730 ulica Piwonińska w miejscowości Sobienie-Jeziory (dotacja celowa na pomoc finansową dla Województwa Mazowieckiego)   </t>
  </si>
  <si>
    <t>Kultura fizyczna</t>
  </si>
  <si>
    <t>Przebudowa drogi gminnej Sobienie-Jeziory (od ulicy Garwolińskiej do ulicy Cmentarnej)</t>
  </si>
  <si>
    <t xml:space="preserve">Doposażenie boiska sportowego (zakup trybun, krat pomostowych wraz z montażem i fundamentami) w miejscowości Dziecinów </t>
  </si>
  <si>
    <t>Budowa infrastruktury sportowo-rekreacyjnej w miejscowości Sobienie-Jeziory ul. Lipowa 1</t>
  </si>
  <si>
    <t>Dochody od osób prawnych, od osób fizycznych i od innych jednostek nieposiadających osobowości prawnej oraz wydatki związane z ich poborem</t>
  </si>
  <si>
    <t>Ochotnicze straże pożarne</t>
  </si>
  <si>
    <t xml:space="preserve">Dotacja celowa otrzymana z tytułu pomocy finansowej udzielanej między jednostkami samorządu terytorialnego na dofinansowanie własnych zadań bieżących </t>
  </si>
  <si>
    <t>Dotacja celowa otrzymana z tytułu pomocy finansowej udzielanej między jednostkami samorządu terytorialnego na dofinansowanie własnych zadań inwestycyjnych i zakupów inwestycyjnych</t>
  </si>
  <si>
    <t xml:space="preserve">Środki otrzymane od pozostałych jednostek zaliczanych do sektora finansów publicznych na realizację zadań bieżących jednostek zaliczanych do sektora finansów publicznych  </t>
  </si>
  <si>
    <t>Wpływy z podatku rolnego, podatku leśnego, podatku od spadków i darowizn, podatku od czynności cywilnoprawnych oraz podatków i opłat lokalnych od osób fizycznych</t>
  </si>
  <si>
    <t xml:space="preserve">Wpływy z podatku od czynności cywilnoprawnych </t>
  </si>
  <si>
    <t>Rady gmin (miast i miast na prawach powiatu)</t>
  </si>
  <si>
    <t xml:space="preserve">Zakup masztu oświetleniowego elektryczno-pneumatycznego dla OSP Dziecinów </t>
  </si>
  <si>
    <t xml:space="preserve">Przebudowa drogi wojewódzkiej Nr 739 - ulica Piwonińska i Parysowska na odcinku od km 7+912 do km 9+548 w miejscowości Sobienie-Jeziory, na terenie gminy Sobienie-Jeziory, powiat otwocki, woj. mazowieckie (dotacja celowa na pomoc finansową dla Województwa Mazowieckiego)   </t>
  </si>
  <si>
    <t xml:space="preserve">Zakup systemu służącego do rejestracji oraz transmisji wideo sesji rady gminy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</si>
</sst>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\ _z_ł"/>
    <numFmt numFmtId="165" formatCode="000"/>
    <numFmt numFmtId="166" formatCode="???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2" applyNumberFormat="1" applyFont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3" fillId="0" borderId="0" xfId="2" applyAlignment="1">
      <alignment horizont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2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5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4" fontId="8" fillId="0" borderId="28" xfId="4" applyNumberFormat="1" applyFont="1" applyBorder="1" applyAlignment="1">
      <alignment vertical="center"/>
    </xf>
    <xf numFmtId="164" fontId="8" fillId="0" borderId="0" xfId="4" applyNumberFormat="1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43" fontId="6" fillId="0" borderId="4" xfId="6" applyFont="1" applyBorder="1" applyAlignment="1">
      <alignment horizontal="left" vertical="top" wrapText="1"/>
    </xf>
    <xf numFmtId="0" fontId="1" fillId="0" borderId="0" xfId="4" applyAlignment="1">
      <alignment vertical="center"/>
    </xf>
    <xf numFmtId="4" fontId="20" fillId="0" borderId="4" xfId="7" applyNumberFormat="1" applyFont="1" applyBorder="1" applyAlignment="1">
      <alignment horizontal="right" vertical="center"/>
    </xf>
    <xf numFmtId="4" fontId="19" fillId="0" borderId="4" xfId="7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 wrapText="1"/>
    </xf>
    <xf numFmtId="0" fontId="10" fillId="0" borderId="5" xfId="6" applyNumberFormat="1" applyFont="1" applyFill="1" applyBorder="1" applyAlignment="1">
      <alignment vertical="center" wrapText="1"/>
    </xf>
    <xf numFmtId="0" fontId="19" fillId="0" borderId="4" xfId="7" applyNumberFormat="1" applyFont="1" applyBorder="1" applyAlignment="1">
      <alignment vertical="center" wrapText="1"/>
    </xf>
    <xf numFmtId="0" fontId="19" fillId="0" borderId="4" xfId="6" applyNumberFormat="1" applyFont="1" applyFill="1" applyBorder="1" applyAlignment="1">
      <alignment vertical="center" wrapText="1"/>
    </xf>
    <xf numFmtId="0" fontId="18" fillId="0" borderId="4" xfId="2" applyFont="1" applyBorder="1" applyAlignment="1">
      <alignment horizontal="center"/>
    </xf>
    <xf numFmtId="0" fontId="19" fillId="0" borderId="0" xfId="2" applyFont="1"/>
    <xf numFmtId="0" fontId="25" fillId="0" borderId="4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4" xfId="4" applyFont="1" applyBorder="1" applyAlignment="1">
      <alignment horizontal="center" vertical="center"/>
    </xf>
    <xf numFmtId="0" fontId="26" fillId="0" borderId="4" xfId="0" applyFont="1" applyBorder="1" applyAlignment="1">
      <alignment horizontal="justify" vertical="center"/>
    </xf>
    <xf numFmtId="4" fontId="8" fillId="0" borderId="0" xfId="4" applyNumberFormat="1" applyFont="1" applyBorder="1" applyAlignment="1">
      <alignment vertical="center"/>
    </xf>
    <xf numFmtId="49" fontId="8" fillId="0" borderId="0" xfId="4" applyNumberFormat="1" applyFont="1" applyBorder="1" applyAlignment="1">
      <alignment vertical="center" wrapText="1"/>
    </xf>
    <xf numFmtId="4" fontId="2" fillId="0" borderId="0" xfId="4" applyNumberFormat="1" applyFont="1" applyBorder="1" applyAlignment="1">
      <alignment horizontal="right" vertical="center"/>
    </xf>
    <xf numFmtId="165" fontId="13" fillId="0" borderId="4" xfId="3" applyNumberFormat="1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 vertical="center"/>
    </xf>
    <xf numFmtId="0" fontId="14" fillId="0" borderId="5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10" fillId="0" borderId="4" xfId="3" applyNumberFormat="1" applyFont="1" applyBorder="1" applyAlignment="1">
      <alignment horizontal="center" vertical="center"/>
    </xf>
    <xf numFmtId="0" fontId="13" fillId="0" borderId="4" xfId="7" applyNumberFormat="1" applyFont="1" applyBorder="1" applyAlignment="1">
      <alignment vertical="center" wrapText="1"/>
    </xf>
    <xf numFmtId="0" fontId="10" fillId="0" borderId="4" xfId="7" applyNumberFormat="1" applyFont="1" applyBorder="1" applyAlignment="1">
      <alignment vertical="center" wrapText="1"/>
    </xf>
    <xf numFmtId="4" fontId="8" fillId="0" borderId="7" xfId="4" applyNumberFormat="1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4" fontId="5" fillId="0" borderId="7" xfId="4" applyNumberFormat="1" applyFont="1" applyBorder="1" applyAlignment="1">
      <alignment vertical="center"/>
    </xf>
    <xf numFmtId="4" fontId="2" fillId="0" borderId="7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7" fillId="0" borderId="5" xfId="1" applyFont="1" applyBorder="1" applyAlignment="1">
      <alignment horizontal="center" vertical="center"/>
    </xf>
    <xf numFmtId="164" fontId="19" fillId="0" borderId="4" xfId="7" applyNumberFormat="1" applyFont="1" applyBorder="1" applyAlignment="1">
      <alignment horizontal="center" vertical="top"/>
    </xf>
    <xf numFmtId="4" fontId="19" fillId="0" borderId="4" xfId="7" applyNumberFormat="1" applyFont="1" applyBorder="1" applyAlignment="1">
      <alignment horizontal="right" vertical="top"/>
    </xf>
    <xf numFmtId="49" fontId="8" fillId="0" borderId="4" xfId="2" applyNumberFormat="1" applyFont="1" applyBorder="1" applyAlignment="1">
      <alignment horizontal="center" vertical="center"/>
    </xf>
    <xf numFmtId="0" fontId="2" fillId="0" borderId="4" xfId="4" applyFont="1" applyBorder="1" applyAlignment="1">
      <alignment horizontal="left" vertical="center" wrapText="1"/>
    </xf>
    <xf numFmtId="0" fontId="19" fillId="0" borderId="4" xfId="7" applyNumberFormat="1" applyFont="1" applyBorder="1" applyAlignment="1">
      <alignment horizontal="left" vertical="top" wrapText="1"/>
    </xf>
    <xf numFmtId="0" fontId="20" fillId="0" borderId="4" xfId="7" applyNumberFormat="1" applyFont="1" applyFill="1" applyBorder="1" applyAlignment="1">
      <alignment vertical="top" wrapText="1"/>
    </xf>
    <xf numFmtId="4" fontId="7" fillId="0" borderId="4" xfId="3" applyNumberFormat="1" applyFont="1" applyBorder="1" applyAlignment="1">
      <alignment horizontal="right" vertical="center"/>
    </xf>
    <xf numFmtId="0" fontId="14" fillId="0" borderId="4" xfId="4" applyNumberFormat="1" applyFont="1" applyBorder="1" applyAlignment="1">
      <alignment vertical="center" wrapText="1"/>
    </xf>
    <xf numFmtId="0" fontId="9" fillId="0" borderId="0" xfId="4" applyFont="1" applyBorder="1" applyAlignment="1">
      <alignment horizontal="center" vertical="center" wrapText="1"/>
    </xf>
    <xf numFmtId="43" fontId="13" fillId="0" borderId="4" xfId="6" applyFont="1" applyBorder="1" applyAlignment="1">
      <alignment horizontal="left" vertical="top" wrapText="1"/>
    </xf>
    <xf numFmtId="0" fontId="28" fillId="0" borderId="4" xfId="2" applyFont="1" applyBorder="1" applyAlignment="1">
      <alignment horizontal="center"/>
    </xf>
    <xf numFmtId="0" fontId="8" fillId="0" borderId="4" xfId="11" applyFont="1" applyFill="1" applyBorder="1" applyAlignment="1">
      <alignment horizontal="left" vertical="top" wrapText="1"/>
    </xf>
    <xf numFmtId="166" fontId="20" fillId="0" borderId="4" xfId="7" applyNumberFormat="1" applyFont="1" applyBorder="1" applyAlignment="1">
      <alignment horizontal="center" vertical="center"/>
    </xf>
    <xf numFmtId="4" fontId="20" fillId="0" borderId="4" xfId="7" applyNumberFormat="1" applyFont="1" applyBorder="1" applyAlignment="1">
      <alignment horizontal="right" vertical="top"/>
    </xf>
    <xf numFmtId="0" fontId="8" fillId="0" borderId="4" xfId="2" applyFont="1" applyBorder="1" applyAlignment="1">
      <alignment horizontal="center" vertical="center"/>
    </xf>
    <xf numFmtId="0" fontId="10" fillId="0" borderId="4" xfId="7" applyNumberFormat="1" applyFont="1" applyBorder="1" applyAlignment="1">
      <alignment horizontal="left" vertical="center" wrapText="1"/>
    </xf>
    <xf numFmtId="0" fontId="19" fillId="0" borderId="7" xfId="7" applyNumberFormat="1" applyFont="1" applyBorder="1" applyAlignment="1">
      <alignment horizontal="left" vertical="top" wrapText="1"/>
    </xf>
    <xf numFmtId="0" fontId="8" fillId="0" borderId="4" xfId="11" applyNumberFormat="1" applyFont="1" applyFill="1" applyBorder="1" applyAlignment="1">
      <alignment horizontal="left" vertical="center" wrapText="1"/>
    </xf>
    <xf numFmtId="0" fontId="19" fillId="0" borderId="34" xfId="10" applyNumberFormat="1" applyFont="1" applyFill="1" applyBorder="1" applyAlignment="1">
      <alignment horizontal="left" vertical="top" wrapText="1"/>
    </xf>
    <xf numFmtId="0" fontId="21" fillId="0" borderId="4" xfId="4" applyNumberFormat="1" applyFont="1" applyBorder="1" applyAlignment="1">
      <alignment vertical="center" wrapText="1"/>
    </xf>
    <xf numFmtId="0" fontId="18" fillId="0" borderId="4" xfId="2" applyNumberFormat="1" applyFont="1" applyBorder="1" applyAlignment="1">
      <alignment horizontal="left" vertical="center"/>
    </xf>
    <xf numFmtId="1" fontId="19" fillId="0" borderId="4" xfId="3" applyNumberFormat="1" applyFont="1" applyBorder="1" applyAlignment="1">
      <alignment horizontal="center" vertical="top"/>
    </xf>
    <xf numFmtId="0" fontId="20" fillId="0" borderId="4" xfId="6" applyNumberFormat="1" applyFont="1" applyBorder="1" applyAlignment="1">
      <alignment horizontal="left" vertical="center" wrapText="1"/>
    </xf>
    <xf numFmtId="165" fontId="20" fillId="0" borderId="4" xfId="3" applyNumberFormat="1" applyFont="1" applyBorder="1" applyAlignment="1">
      <alignment horizontal="center" vertical="center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</cellXfs>
  <cellStyles count="12">
    <cellStyle name="Dziesiętny 2" xfId="3"/>
    <cellStyle name="Dziesiętny 2 2" xfId="6"/>
    <cellStyle name="Dziesiętny 2 2 2" xfId="7"/>
    <cellStyle name="Dziesiętny 3" xfId="10"/>
    <cellStyle name="Dziesiętny 4" xfId="9"/>
    <cellStyle name="Normalny" xfId="0" builtinId="0"/>
    <cellStyle name="Normalny 2" xfId="1"/>
    <cellStyle name="Normalny 3" xfId="5"/>
    <cellStyle name="Normalny 5" xfId="8"/>
    <cellStyle name="Normalny_planowane dochody i wydatki  2011 r z podziałem." xfId="2"/>
    <cellStyle name="Normalny_Uchwała Rady Gminy Nr XVII.100.12 z dn. 27.09.2012 r. T1,T2,T2a+zał.1" xfId="4"/>
    <cellStyle name="Normalny_Zarządzenie Wójta Nr 3 z dn. 13.02.2012 r. załącznik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A9" sqref="A9"/>
    </sheetView>
  </sheetViews>
  <sheetFormatPr defaultColWidth="10.33203125" defaultRowHeight="13.8"/>
  <cols>
    <col min="1" max="1" width="8.6640625" style="25" customWidth="1"/>
    <col min="2" max="2" width="43.33203125" style="2" customWidth="1"/>
    <col min="3" max="3" width="13.33203125" style="25" customWidth="1"/>
    <col min="4" max="4" width="12.5546875" style="25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3" spans="1:6" s="1" customFormat="1" ht="19.5" customHeight="1">
      <c r="A3" s="37"/>
      <c r="B3" s="129" t="s">
        <v>47</v>
      </c>
      <c r="C3" s="129"/>
      <c r="D3" s="129"/>
      <c r="E3" s="129"/>
      <c r="F3" s="129"/>
    </row>
    <row r="4" spans="1:6" s="1" customFormat="1" ht="15">
      <c r="A4" s="37"/>
      <c r="B4" s="36"/>
      <c r="C4" s="35"/>
      <c r="D4" s="35"/>
      <c r="E4" s="130"/>
      <c r="F4" s="130"/>
    </row>
    <row r="5" spans="1:6" s="1" customFormat="1" ht="14.25" customHeight="1">
      <c r="A5" s="131" t="s">
        <v>36</v>
      </c>
      <c r="B5" s="134" t="s">
        <v>0</v>
      </c>
      <c r="C5" s="131" t="s">
        <v>35</v>
      </c>
      <c r="D5" s="134" t="s">
        <v>1</v>
      </c>
      <c r="E5" s="34"/>
      <c r="F5" s="33"/>
    </row>
    <row r="6" spans="1:6" s="1" customFormat="1">
      <c r="A6" s="132"/>
      <c r="B6" s="135"/>
      <c r="C6" s="137"/>
      <c r="D6" s="139"/>
      <c r="E6" s="141" t="s">
        <v>2</v>
      </c>
      <c r="F6" s="142"/>
    </row>
    <row r="7" spans="1:6" s="1" customFormat="1" ht="15" customHeight="1">
      <c r="A7" s="133"/>
      <c r="B7" s="136"/>
      <c r="C7" s="138"/>
      <c r="D7" s="140"/>
      <c r="E7" s="32" t="s">
        <v>34</v>
      </c>
      <c r="F7" s="31" t="s">
        <v>33</v>
      </c>
    </row>
    <row r="8" spans="1:6" s="1" customFormat="1">
      <c r="A8" s="30">
        <v>1</v>
      </c>
      <c r="B8" s="101">
        <v>2</v>
      </c>
      <c r="C8" s="29">
        <v>3</v>
      </c>
      <c r="D8" s="29">
        <v>4</v>
      </c>
      <c r="E8" s="29">
        <v>5</v>
      </c>
      <c r="F8" s="29">
        <v>6</v>
      </c>
    </row>
    <row r="9" spans="1:6" ht="22.2" customHeight="1">
      <c r="A9" s="125">
        <v>754</v>
      </c>
      <c r="B9" s="124" t="s">
        <v>44</v>
      </c>
      <c r="C9" s="70"/>
      <c r="D9" s="70">
        <f>D10</f>
        <v>40042</v>
      </c>
      <c r="E9" s="70">
        <f>E10</f>
        <v>35042</v>
      </c>
      <c r="F9" s="70">
        <f>F10</f>
        <v>5000</v>
      </c>
    </row>
    <row r="10" spans="1:6">
      <c r="A10" s="123">
        <v>75412</v>
      </c>
      <c r="B10" s="106" t="s">
        <v>80</v>
      </c>
      <c r="C10" s="76"/>
      <c r="D10" s="71">
        <f>E10+F10</f>
        <v>40042</v>
      </c>
      <c r="E10" s="71">
        <f>E11+E12</f>
        <v>35042</v>
      </c>
      <c r="F10" s="71">
        <f>F11+F12</f>
        <v>5000</v>
      </c>
    </row>
    <row r="11" spans="1:6" s="79" customFormat="1" ht="34.200000000000003">
      <c r="A11" s="104"/>
      <c r="B11" s="119" t="s">
        <v>81</v>
      </c>
      <c r="C11" s="102"/>
      <c r="D11" s="103">
        <f t="shared" ref="D11" si="0">+E11+F11</f>
        <v>35042</v>
      </c>
      <c r="E11" s="103">
        <v>35042</v>
      </c>
      <c r="F11" s="103"/>
    </row>
    <row r="12" spans="1:6" s="79" customFormat="1" ht="47.4" customHeight="1">
      <c r="A12" s="104"/>
      <c r="B12" s="119" t="s">
        <v>82</v>
      </c>
      <c r="C12" s="102"/>
      <c r="D12" s="103">
        <f t="shared" ref="D12:D15" si="1">+E12+F12</f>
        <v>5000</v>
      </c>
      <c r="E12" s="103"/>
      <c r="F12" s="103">
        <v>5000</v>
      </c>
    </row>
    <row r="13" spans="1:6" s="79" customFormat="1" ht="36">
      <c r="A13" s="114">
        <v>756</v>
      </c>
      <c r="B13" s="107" t="s">
        <v>79</v>
      </c>
      <c r="C13" s="115">
        <v>6913161</v>
      </c>
      <c r="D13" s="115">
        <f t="shared" si="1"/>
        <v>49055.66</v>
      </c>
      <c r="E13" s="115">
        <f>E14</f>
        <v>49055.66</v>
      </c>
      <c r="F13" s="115"/>
    </row>
    <row r="14" spans="1:6" s="79" customFormat="1" ht="45.6">
      <c r="A14" s="116">
        <v>75616</v>
      </c>
      <c r="B14" s="120" t="s">
        <v>84</v>
      </c>
      <c r="C14" s="102"/>
      <c r="D14" s="103">
        <f t="shared" si="1"/>
        <v>49055.66</v>
      </c>
      <c r="E14" s="103">
        <f>SUM(E15:E15)</f>
        <v>49055.66</v>
      </c>
      <c r="F14" s="103"/>
    </row>
    <row r="15" spans="1:6" s="79" customFormat="1" ht="13.8" customHeight="1">
      <c r="A15" s="104"/>
      <c r="B15" s="118" t="s">
        <v>85</v>
      </c>
      <c r="C15" s="102"/>
      <c r="D15" s="103">
        <f t="shared" si="1"/>
        <v>49055.66</v>
      </c>
      <c r="E15" s="103">
        <v>49055.66</v>
      </c>
      <c r="F15" s="103"/>
    </row>
    <row r="16" spans="1:6">
      <c r="A16" s="112">
        <v>900</v>
      </c>
      <c r="B16" s="121" t="s">
        <v>3</v>
      </c>
      <c r="C16" s="70">
        <v>693400</v>
      </c>
      <c r="D16" s="70">
        <f>D17</f>
        <v>17902.759999999998</v>
      </c>
      <c r="E16" s="70">
        <f>E17</f>
        <v>17902.759999999998</v>
      </c>
      <c r="F16" s="70"/>
    </row>
    <row r="17" spans="1:6">
      <c r="A17" s="78">
        <v>90095</v>
      </c>
      <c r="B17" s="122" t="s">
        <v>32</v>
      </c>
      <c r="C17" s="77"/>
      <c r="D17" s="71">
        <f>D18</f>
        <v>17902.759999999998</v>
      </c>
      <c r="E17" s="71">
        <f>E18</f>
        <v>17902.759999999998</v>
      </c>
      <c r="F17" s="70"/>
    </row>
    <row r="18" spans="1:6" ht="45.6">
      <c r="A18" s="78"/>
      <c r="B18" s="119" t="s">
        <v>83</v>
      </c>
      <c r="C18" s="113"/>
      <c r="D18" s="71">
        <f>SUM(E18:F18)</f>
        <v>17902.759999999998</v>
      </c>
      <c r="E18" s="71">
        <v>17902.759999999998</v>
      </c>
      <c r="F18" s="71"/>
    </row>
    <row r="19" spans="1:6" s="1" customFormat="1">
      <c r="A19" s="126" t="s">
        <v>31</v>
      </c>
      <c r="B19" s="127"/>
      <c r="C19" s="26">
        <f>E19+F19</f>
        <v>24739543.579999998</v>
      </c>
      <c r="D19" s="27"/>
      <c r="E19" s="27">
        <v>23665283.579999998</v>
      </c>
      <c r="F19" s="28">
        <v>1074260</v>
      </c>
    </row>
    <row r="20" spans="1:6" s="1" customFormat="1">
      <c r="A20" s="126" t="s">
        <v>4</v>
      </c>
      <c r="B20" s="127"/>
      <c r="C20" s="27"/>
      <c r="D20" s="28">
        <f>E20+F20</f>
        <v>107000.42</v>
      </c>
      <c r="E20" s="27">
        <f>E9+E13+E16</f>
        <v>102000.42</v>
      </c>
      <c r="F20" s="27">
        <f>F9+F13+F16</f>
        <v>5000</v>
      </c>
    </row>
    <row r="21" spans="1:6" s="1" customFormat="1">
      <c r="A21" s="128" t="s">
        <v>30</v>
      </c>
      <c r="B21" s="128"/>
      <c r="C21" s="26" t="s">
        <v>5</v>
      </c>
      <c r="D21" s="26">
        <f>C19+D20</f>
        <v>24846544</v>
      </c>
      <c r="E21" s="26">
        <f>E19+E20</f>
        <v>23767284</v>
      </c>
      <c r="F21" s="26">
        <f>F19+F20</f>
        <v>1079260</v>
      </c>
    </row>
  </sheetData>
  <mergeCells count="10">
    <mergeCell ref="A19:B19"/>
    <mergeCell ref="A20:B20"/>
    <mergeCell ref="A21:B21"/>
    <mergeCell ref="B3:F3"/>
    <mergeCell ref="E4:F4"/>
    <mergeCell ref="A5:A7"/>
    <mergeCell ref="B5:B7"/>
    <mergeCell ref="C5:C7"/>
    <mergeCell ref="D5:D7"/>
    <mergeCell ref="E6:F6"/>
  </mergeCells>
  <pageMargins left="0.78740157480314965" right="0.39370078740157483" top="1.1811023622047245" bottom="0.59055118110236227" header="0.39370078740157483" footer="0.51181102362204722"/>
  <pageSetup paperSize="9" scale="85" orientation="portrait" r:id="rId1"/>
  <headerFooter alignWithMargins="0">
    <oddHeader>&amp;RTabela nr 1 
do Uchwały Rady Gminy Nr I/3/2018 
z dnia 23 listopada 2018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:A7"/>
    </sheetView>
  </sheetViews>
  <sheetFormatPr defaultColWidth="10.33203125" defaultRowHeight="13.8"/>
  <cols>
    <col min="1" max="1" width="5.5546875" style="21" customWidth="1"/>
    <col min="2" max="2" width="6.88671875" style="22" customWidth="1"/>
    <col min="3" max="3" width="26.88671875" style="23" customWidth="1"/>
    <col min="4" max="4" width="11.109375" style="24" customWidth="1"/>
    <col min="5" max="5" width="11.33203125" style="24" customWidth="1"/>
    <col min="6" max="6" width="11" style="24" customWidth="1"/>
    <col min="7" max="7" width="10.6640625" style="24" customWidth="1"/>
    <col min="8" max="8" width="10.21875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17.399999999999999">
      <c r="A1" s="143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8" s="3" customFormat="1" ht="12.75" customHeight="1">
      <c r="A2" s="144" t="s">
        <v>6</v>
      </c>
      <c r="B2" s="144" t="s">
        <v>7</v>
      </c>
      <c r="C2" s="144" t="s">
        <v>0</v>
      </c>
      <c r="D2" s="147" t="s">
        <v>8</v>
      </c>
      <c r="E2" s="150" t="s">
        <v>1</v>
      </c>
      <c r="F2" s="153" t="s">
        <v>9</v>
      </c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/>
    </row>
    <row r="3" spans="1:18" s="3" customFormat="1" ht="10.199999999999999">
      <c r="A3" s="145"/>
      <c r="B3" s="145"/>
      <c r="C3" s="145"/>
      <c r="D3" s="148"/>
      <c r="E3" s="151"/>
      <c r="F3" s="150" t="s">
        <v>10</v>
      </c>
      <c r="G3" s="157" t="s">
        <v>2</v>
      </c>
      <c r="H3" s="158"/>
      <c r="I3" s="158"/>
      <c r="J3" s="158"/>
      <c r="K3" s="158"/>
      <c r="L3" s="158"/>
      <c r="M3" s="158"/>
      <c r="N3" s="159"/>
      <c r="O3" s="150" t="s">
        <v>11</v>
      </c>
      <c r="P3" s="153" t="s">
        <v>2</v>
      </c>
      <c r="Q3" s="154"/>
      <c r="R3" s="155"/>
    </row>
    <row r="4" spans="1:18" s="3" customFormat="1" ht="10.199999999999999">
      <c r="A4" s="145"/>
      <c r="B4" s="145"/>
      <c r="C4" s="145"/>
      <c r="D4" s="148"/>
      <c r="E4" s="151"/>
      <c r="F4" s="151"/>
      <c r="G4" s="160"/>
      <c r="H4" s="161"/>
      <c r="I4" s="161"/>
      <c r="J4" s="161"/>
      <c r="K4" s="161"/>
      <c r="L4" s="161"/>
      <c r="M4" s="161"/>
      <c r="N4" s="162"/>
      <c r="O4" s="151"/>
      <c r="P4" s="150" t="s">
        <v>12</v>
      </c>
      <c r="Q4" s="157" t="s">
        <v>13</v>
      </c>
      <c r="R4" s="163" t="s">
        <v>14</v>
      </c>
    </row>
    <row r="5" spans="1:18" s="3" customFormat="1" ht="10.199999999999999">
      <c r="A5" s="145"/>
      <c r="B5" s="145"/>
      <c r="C5" s="145"/>
      <c r="D5" s="148"/>
      <c r="E5" s="151"/>
      <c r="F5" s="151"/>
      <c r="G5" s="150" t="s">
        <v>15</v>
      </c>
      <c r="H5" s="157" t="s">
        <v>2</v>
      </c>
      <c r="I5" s="159"/>
      <c r="J5" s="150" t="s">
        <v>16</v>
      </c>
      <c r="K5" s="150" t="s">
        <v>17</v>
      </c>
      <c r="L5" s="150" t="s">
        <v>18</v>
      </c>
      <c r="M5" s="150" t="s">
        <v>19</v>
      </c>
      <c r="N5" s="150" t="s">
        <v>20</v>
      </c>
      <c r="O5" s="151"/>
      <c r="P5" s="151"/>
      <c r="Q5" s="160"/>
      <c r="R5" s="164"/>
    </row>
    <row r="6" spans="1:18" s="3" customFormat="1" ht="10.199999999999999">
      <c r="A6" s="145"/>
      <c r="B6" s="145"/>
      <c r="C6" s="145"/>
      <c r="D6" s="148"/>
      <c r="E6" s="151"/>
      <c r="F6" s="151"/>
      <c r="G6" s="151"/>
      <c r="H6" s="160"/>
      <c r="I6" s="162"/>
      <c r="J6" s="151"/>
      <c r="K6" s="151"/>
      <c r="L6" s="151"/>
      <c r="M6" s="151"/>
      <c r="N6" s="151"/>
      <c r="O6" s="151"/>
      <c r="P6" s="151"/>
      <c r="Q6" s="157" t="s">
        <v>21</v>
      </c>
      <c r="R6" s="164"/>
    </row>
    <row r="7" spans="1:18" s="3" customFormat="1" ht="61.2" customHeight="1">
      <c r="A7" s="146"/>
      <c r="B7" s="146"/>
      <c r="C7" s="146"/>
      <c r="D7" s="149"/>
      <c r="E7" s="152"/>
      <c r="F7" s="156"/>
      <c r="G7" s="156"/>
      <c r="H7" s="4" t="s">
        <v>22</v>
      </c>
      <c r="I7" s="4" t="s">
        <v>23</v>
      </c>
      <c r="J7" s="156"/>
      <c r="K7" s="156"/>
      <c r="L7" s="156"/>
      <c r="M7" s="156"/>
      <c r="N7" s="156"/>
      <c r="O7" s="156"/>
      <c r="P7" s="156"/>
      <c r="Q7" s="160"/>
      <c r="R7" s="165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1" customFormat="1" ht="15" customHeight="1">
      <c r="A9" s="88">
        <v>750</v>
      </c>
      <c r="B9" s="90"/>
      <c r="C9" s="93" t="s">
        <v>43</v>
      </c>
      <c r="D9" s="7">
        <v>2478997</v>
      </c>
      <c r="E9" s="7">
        <f>E10</f>
        <v>23200</v>
      </c>
      <c r="F9" s="7"/>
      <c r="G9" s="7"/>
      <c r="H9" s="7"/>
      <c r="I9" s="7"/>
      <c r="J9" s="7"/>
      <c r="K9" s="8"/>
      <c r="L9" s="8"/>
      <c r="M9" s="39"/>
      <c r="N9" s="39"/>
      <c r="O9" s="8">
        <f>P9</f>
        <v>23200</v>
      </c>
      <c r="P9" s="8">
        <f>P10</f>
        <v>23200</v>
      </c>
      <c r="Q9" s="7"/>
      <c r="R9" s="39"/>
    </row>
    <row r="10" spans="1:18" s="41" customFormat="1" ht="20.399999999999999">
      <c r="A10" s="89"/>
      <c r="B10" s="91">
        <v>75022</v>
      </c>
      <c r="C10" s="94" t="s">
        <v>86</v>
      </c>
      <c r="D10" s="9"/>
      <c r="E10" s="9">
        <f t="shared" ref="E10" si="0">F10+P10</f>
        <v>23200</v>
      </c>
      <c r="F10" s="9"/>
      <c r="G10" s="9"/>
      <c r="H10" s="10"/>
      <c r="I10" s="10"/>
      <c r="J10" s="40"/>
      <c r="K10" s="8"/>
      <c r="L10" s="10"/>
      <c r="M10" s="39"/>
      <c r="N10" s="39"/>
      <c r="O10" s="10">
        <f>P10</f>
        <v>23200</v>
      </c>
      <c r="P10" s="10">
        <v>23200</v>
      </c>
      <c r="Q10" s="10"/>
      <c r="R10" s="39"/>
    </row>
    <row r="11" spans="1:18" s="41" customFormat="1" ht="20.399999999999999">
      <c r="A11" s="88">
        <v>754</v>
      </c>
      <c r="B11" s="90"/>
      <c r="C11" s="111" t="s">
        <v>44</v>
      </c>
      <c r="D11" s="7">
        <v>419237</v>
      </c>
      <c r="E11" s="7">
        <f>E12</f>
        <v>50298</v>
      </c>
      <c r="F11" s="7">
        <f>F12</f>
        <v>38998</v>
      </c>
      <c r="G11" s="7">
        <f>G12</f>
        <v>38998</v>
      </c>
      <c r="H11" s="39"/>
      <c r="I11" s="7">
        <f>I12</f>
        <v>38998</v>
      </c>
      <c r="J11" s="7"/>
      <c r="K11" s="8"/>
      <c r="L11" s="8"/>
      <c r="M11" s="39"/>
      <c r="N11" s="39"/>
      <c r="O11" s="7">
        <f>O12</f>
        <v>11300</v>
      </c>
      <c r="P11" s="7">
        <f>P12</f>
        <v>11300</v>
      </c>
      <c r="Q11" s="7"/>
      <c r="R11" s="39"/>
    </row>
    <row r="12" spans="1:18" s="41" customFormat="1" ht="15" customHeight="1">
      <c r="A12" s="89"/>
      <c r="B12" s="91">
        <v>75412</v>
      </c>
      <c r="C12" s="117" t="s">
        <v>80</v>
      </c>
      <c r="D12" s="9"/>
      <c r="E12" s="9">
        <f t="shared" ref="E12" si="1">F12+P12</f>
        <v>50298</v>
      </c>
      <c r="F12" s="9">
        <f>G12</f>
        <v>38998</v>
      </c>
      <c r="G12" s="9">
        <f>H12+I12</f>
        <v>38998</v>
      </c>
      <c r="H12" s="39"/>
      <c r="I12" s="10">
        <v>38998</v>
      </c>
      <c r="J12" s="40"/>
      <c r="K12" s="8"/>
      <c r="L12" s="10"/>
      <c r="M12" s="39"/>
      <c r="N12" s="39"/>
      <c r="O12" s="10">
        <f>P12</f>
        <v>11300</v>
      </c>
      <c r="P12" s="10">
        <v>11300</v>
      </c>
      <c r="Q12" s="10"/>
      <c r="R12" s="39"/>
    </row>
    <row r="13" spans="1:18" s="41" customFormat="1" ht="20.399999999999999">
      <c r="A13" s="89">
        <v>900</v>
      </c>
      <c r="B13" s="88"/>
      <c r="C13" s="109" t="s">
        <v>3</v>
      </c>
      <c r="D13" s="7">
        <v>1779293.81</v>
      </c>
      <c r="E13" s="7">
        <f t="shared" ref="E13:E14" si="2">F13+O13</f>
        <v>33502.42</v>
      </c>
      <c r="F13" s="8">
        <f>F14</f>
        <v>33502.42</v>
      </c>
      <c r="G13" s="7">
        <f>G14</f>
        <v>33502.42</v>
      </c>
      <c r="H13" s="39"/>
      <c r="I13" s="7">
        <f>I14</f>
        <v>33502.42</v>
      </c>
      <c r="J13" s="40"/>
      <c r="K13" s="7"/>
      <c r="L13" s="8"/>
      <c r="M13" s="39"/>
      <c r="N13" s="39"/>
      <c r="O13" s="8"/>
      <c r="P13" s="8"/>
      <c r="Q13" s="7"/>
      <c r="R13" s="39"/>
    </row>
    <row r="14" spans="1:18" s="41" customFormat="1" ht="15" customHeight="1">
      <c r="A14" s="89"/>
      <c r="B14" s="92">
        <v>90095</v>
      </c>
      <c r="C14" s="75" t="s">
        <v>32</v>
      </c>
      <c r="D14" s="9"/>
      <c r="E14" s="9">
        <f t="shared" si="2"/>
        <v>33502.42</v>
      </c>
      <c r="F14" s="10">
        <f>G14</f>
        <v>33502.42</v>
      </c>
      <c r="G14" s="9">
        <f>H14+I14</f>
        <v>33502.42</v>
      </c>
      <c r="H14" s="39"/>
      <c r="I14" s="10">
        <v>33502.42</v>
      </c>
      <c r="J14" s="40"/>
      <c r="K14" s="10"/>
      <c r="L14" s="10"/>
      <c r="M14" s="39"/>
      <c r="N14" s="39"/>
      <c r="O14" s="10"/>
      <c r="P14" s="108"/>
      <c r="Q14" s="10"/>
      <c r="R14" s="39"/>
    </row>
    <row r="15" spans="1:18" s="42" customFormat="1" ht="15" customHeight="1">
      <c r="A15" s="166" t="s">
        <v>25</v>
      </c>
      <c r="B15" s="167"/>
      <c r="C15" s="168"/>
      <c r="D15" s="12">
        <f>F15+O15</f>
        <v>27257543.579999998</v>
      </c>
      <c r="E15" s="7"/>
      <c r="F15" s="7">
        <f>G15+J15+K15+L15+N15</f>
        <v>23667863.579999998</v>
      </c>
      <c r="G15" s="45">
        <f>H15+I15</f>
        <v>15533255.58</v>
      </c>
      <c r="H15" s="8">
        <v>9393297</v>
      </c>
      <c r="I15" s="8">
        <v>6139958.5800000001</v>
      </c>
      <c r="J15" s="8">
        <v>495000</v>
      </c>
      <c r="K15" s="8">
        <v>7639608</v>
      </c>
      <c r="L15" s="8">
        <v>0</v>
      </c>
      <c r="M15" s="8">
        <v>0</v>
      </c>
      <c r="N15" s="8">
        <v>0</v>
      </c>
      <c r="O15" s="13">
        <v>3589680</v>
      </c>
      <c r="P15" s="13">
        <v>3589680</v>
      </c>
      <c r="Q15" s="13">
        <v>450000</v>
      </c>
      <c r="R15" s="8">
        <v>0</v>
      </c>
    </row>
    <row r="16" spans="1:18" s="43" customFormat="1" ht="15" customHeight="1">
      <c r="A16" s="166" t="s">
        <v>4</v>
      </c>
      <c r="B16" s="167"/>
      <c r="C16" s="168"/>
      <c r="D16" s="10"/>
      <c r="E16" s="14">
        <f>E9+E11+E13</f>
        <v>107000.42</v>
      </c>
      <c r="F16" s="14">
        <f>F9+F11+F13</f>
        <v>72500.42</v>
      </c>
      <c r="G16" s="14">
        <f>G11+G14</f>
        <v>72500.42</v>
      </c>
      <c r="H16" s="14">
        <f>H11+H14</f>
        <v>0</v>
      </c>
      <c r="I16" s="14">
        <f>I11+I14</f>
        <v>72500.42</v>
      </c>
      <c r="J16" s="14"/>
      <c r="K16" s="14"/>
      <c r="L16" s="14"/>
      <c r="M16" s="14"/>
      <c r="N16" s="14"/>
      <c r="O16" s="14">
        <f>O9+O11+O14</f>
        <v>34500</v>
      </c>
      <c r="P16" s="14">
        <f>P9+P11+P14</f>
        <v>34500</v>
      </c>
      <c r="Q16" s="14">
        <f>Q11+Q14</f>
        <v>0</v>
      </c>
      <c r="R16" s="14"/>
    </row>
    <row r="17" spans="1:18" s="44" customFormat="1" ht="15" customHeight="1">
      <c r="A17" s="169" t="s">
        <v>26</v>
      </c>
      <c r="B17" s="170"/>
      <c r="C17" s="171"/>
      <c r="D17" s="12">
        <f>D15+E16</f>
        <v>27364544</v>
      </c>
      <c r="E17" s="12" t="s">
        <v>5</v>
      </c>
      <c r="F17" s="7">
        <f>G17+J17+K17+L17+N17</f>
        <v>23740364</v>
      </c>
      <c r="G17" s="45">
        <f>H17+I17</f>
        <v>15605756</v>
      </c>
      <c r="H17" s="12">
        <f t="shared" ref="H17:R17" si="3">+H16+H15</f>
        <v>9393297</v>
      </c>
      <c r="I17" s="12">
        <f t="shared" si="3"/>
        <v>6212459</v>
      </c>
      <c r="J17" s="12">
        <f t="shared" si="3"/>
        <v>495000</v>
      </c>
      <c r="K17" s="12">
        <f t="shared" si="3"/>
        <v>7639608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3624180</v>
      </c>
      <c r="P17" s="12">
        <f t="shared" si="3"/>
        <v>3624180</v>
      </c>
      <c r="Q17" s="12">
        <f t="shared" si="3"/>
        <v>450000</v>
      </c>
      <c r="R17" s="12">
        <f t="shared" si="3"/>
        <v>0</v>
      </c>
    </row>
    <row r="18" spans="1:18" s="11" customFormat="1" ht="10.199999999999999">
      <c r="A18" s="15"/>
      <c r="B18" s="16"/>
      <c r="C18" s="17"/>
      <c r="D18" s="18"/>
      <c r="E18" s="18"/>
      <c r="F18" s="18"/>
      <c r="G18" s="18"/>
      <c r="H18" s="18"/>
      <c r="I18" s="18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11" customFormat="1" ht="12.75" customHeight="1">
      <c r="B19" s="20"/>
      <c r="C19" s="38"/>
      <c r="D19" s="19"/>
      <c r="E19" s="19"/>
      <c r="F19" s="19"/>
    </row>
  </sheetData>
  <mergeCells count="25">
    <mergeCell ref="Q6:Q7"/>
    <mergeCell ref="A15:C15"/>
    <mergeCell ref="A16:C16"/>
    <mergeCell ref="A17:C17"/>
    <mergeCell ref="J5:J7"/>
    <mergeCell ref="K5:K7"/>
    <mergeCell ref="L5:L7"/>
    <mergeCell ref="M5:M7"/>
    <mergeCell ref="N5:N7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</mergeCells>
  <pageMargins left="0.39370078740157483" right="0.15748031496062992" top="0.98425196850393704" bottom="0.55118110236220474" header="0.23622047244094491" footer="0.55118110236220474"/>
  <pageSetup paperSize="9" scale="75" orientation="landscape" r:id="rId1"/>
  <headerFooter alignWithMargins="0">
    <oddHeader xml:space="preserve">&amp;RTabela nr 2
 do Uchwały Rady Gminy Nr I/3/2018 
z dnia 23 listopada 2018 r.
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sqref="A1:I1"/>
    </sheetView>
  </sheetViews>
  <sheetFormatPr defaultColWidth="9.109375" defaultRowHeight="13.2"/>
  <cols>
    <col min="1" max="1" width="4.6640625" style="69" customWidth="1"/>
    <col min="2" max="2" width="6" style="69" customWidth="1"/>
    <col min="3" max="3" width="7" style="69" customWidth="1"/>
    <col min="4" max="4" width="5.44140625" style="69" customWidth="1"/>
    <col min="5" max="5" width="45.5546875" style="69" customWidth="1"/>
    <col min="6" max="8" width="12.33203125" style="69" customWidth="1"/>
    <col min="9" max="9" width="14.6640625" style="69" customWidth="1"/>
    <col min="10" max="16384" width="9.109375" style="69"/>
  </cols>
  <sheetData>
    <row r="1" spans="1:10" s="46" customFormat="1" ht="17.399999999999999" customHeight="1">
      <c r="A1" s="172" t="s">
        <v>48</v>
      </c>
      <c r="B1" s="172"/>
      <c r="C1" s="172"/>
      <c r="D1" s="172"/>
      <c r="E1" s="172"/>
      <c r="F1" s="172"/>
      <c r="G1" s="172"/>
      <c r="H1" s="172"/>
      <c r="I1" s="172"/>
    </row>
    <row r="2" spans="1:10" s="46" customFormat="1" ht="17.399999999999999" customHeight="1">
      <c r="A2" s="110"/>
      <c r="B2" s="110"/>
      <c r="C2" s="110"/>
      <c r="D2" s="110"/>
      <c r="E2" s="110"/>
      <c r="F2" s="110"/>
      <c r="G2" s="110"/>
      <c r="H2" s="110"/>
      <c r="I2" s="110"/>
    </row>
    <row r="3" spans="1:10" s="46" customFormat="1" ht="11.4" customHeight="1">
      <c r="A3" s="173"/>
      <c r="B3" s="174"/>
      <c r="C3" s="174"/>
      <c r="D3" s="174"/>
      <c r="E3" s="174"/>
      <c r="F3" s="174"/>
      <c r="G3" s="174"/>
    </row>
    <row r="4" spans="1:10" s="47" customFormat="1" ht="93.6" customHeight="1">
      <c r="A4" s="74" t="s">
        <v>27</v>
      </c>
      <c r="B4" s="74" t="s">
        <v>6</v>
      </c>
      <c r="C4" s="74" t="s">
        <v>37</v>
      </c>
      <c r="D4" s="74" t="s">
        <v>38</v>
      </c>
      <c r="E4" s="74" t="s">
        <v>49</v>
      </c>
      <c r="F4" s="74" t="s">
        <v>8</v>
      </c>
      <c r="G4" s="74" t="s">
        <v>64</v>
      </c>
      <c r="H4" s="99" t="s">
        <v>65</v>
      </c>
      <c r="I4" s="74" t="s">
        <v>39</v>
      </c>
    </row>
    <row r="5" spans="1:10" s="46" customFormat="1" ht="16.2" customHeight="1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</row>
    <row r="6" spans="1:10" s="46" customFormat="1" ht="31.2" customHeight="1">
      <c r="A6" s="48">
        <v>1</v>
      </c>
      <c r="B6" s="49" t="s">
        <v>40</v>
      </c>
      <c r="C6" s="49" t="s">
        <v>28</v>
      </c>
      <c r="D6" s="49"/>
      <c r="E6" s="50" t="s">
        <v>41</v>
      </c>
      <c r="F6" s="51">
        <f>F7+F8</f>
        <v>120000</v>
      </c>
      <c r="G6" s="97"/>
      <c r="H6" s="97">
        <f>H7+H8</f>
        <v>120000</v>
      </c>
      <c r="I6" s="52" t="s">
        <v>50</v>
      </c>
    </row>
    <row r="7" spans="1:10" s="46" customFormat="1" ht="25.95" customHeight="1">
      <c r="A7" s="53">
        <v>2</v>
      </c>
      <c r="B7" s="53"/>
      <c r="C7" s="53"/>
      <c r="D7" s="53">
        <v>6050</v>
      </c>
      <c r="E7" s="54" t="s">
        <v>51</v>
      </c>
      <c r="F7" s="55">
        <v>80000</v>
      </c>
      <c r="G7" s="98"/>
      <c r="H7" s="55">
        <f>F7+G7</f>
        <v>80000</v>
      </c>
      <c r="I7" s="53" t="s">
        <v>42</v>
      </c>
    </row>
    <row r="8" spans="1:10" s="46" customFormat="1" ht="26.4">
      <c r="A8" s="53">
        <v>3</v>
      </c>
      <c r="B8" s="53"/>
      <c r="C8" s="53"/>
      <c r="D8" s="53">
        <v>6050</v>
      </c>
      <c r="E8" s="54" t="s">
        <v>63</v>
      </c>
      <c r="F8" s="55">
        <v>40000</v>
      </c>
      <c r="G8" s="98"/>
      <c r="H8" s="55">
        <f>F8+G8</f>
        <v>40000</v>
      </c>
      <c r="I8" s="53" t="s">
        <v>42</v>
      </c>
      <c r="J8" s="96"/>
    </row>
    <row r="9" spans="1:10" s="46" customFormat="1" ht="16.05" customHeight="1">
      <c r="A9" s="48">
        <v>4</v>
      </c>
      <c r="B9" s="48">
        <v>600</v>
      </c>
      <c r="C9" s="48"/>
      <c r="D9" s="48"/>
      <c r="E9" s="50" t="s">
        <v>24</v>
      </c>
      <c r="F9" s="51">
        <f>SUM(F10:F21)</f>
        <v>2353000</v>
      </c>
      <c r="G9" s="51"/>
      <c r="H9" s="51">
        <f>SUM(H10:H21)</f>
        <v>2353000</v>
      </c>
      <c r="I9" s="53" t="s">
        <v>42</v>
      </c>
      <c r="J9" s="58"/>
    </row>
    <row r="10" spans="1:10" ht="52.8">
      <c r="A10" s="53">
        <v>5</v>
      </c>
      <c r="B10" s="82"/>
      <c r="C10" s="81">
        <v>60013</v>
      </c>
      <c r="D10" s="83">
        <v>6300</v>
      </c>
      <c r="E10" s="84" t="s">
        <v>74</v>
      </c>
      <c r="F10" s="61">
        <v>0</v>
      </c>
      <c r="G10" s="64"/>
      <c r="H10" s="55">
        <f t="shared" ref="H10:H38" si="0">F10+G10</f>
        <v>0</v>
      </c>
      <c r="I10" s="59" t="s">
        <v>52</v>
      </c>
    </row>
    <row r="11" spans="1:10" ht="79.2">
      <c r="A11" s="53">
        <v>6</v>
      </c>
      <c r="B11" s="82"/>
      <c r="C11" s="81">
        <v>60013</v>
      </c>
      <c r="D11" s="83">
        <v>6300</v>
      </c>
      <c r="E11" s="100" t="s">
        <v>88</v>
      </c>
      <c r="F11" s="61">
        <v>500000</v>
      </c>
      <c r="G11" s="61"/>
      <c r="H11" s="55">
        <f t="shared" si="0"/>
        <v>500000</v>
      </c>
      <c r="I11" s="59" t="s">
        <v>42</v>
      </c>
    </row>
    <row r="12" spans="1:10" ht="52.8">
      <c r="A12" s="53">
        <v>7</v>
      </c>
      <c r="B12" s="82"/>
      <c r="C12" s="81">
        <v>60014</v>
      </c>
      <c r="D12" s="83">
        <v>6060</v>
      </c>
      <c r="E12" s="84" t="s">
        <v>68</v>
      </c>
      <c r="F12" s="61">
        <v>70000</v>
      </c>
      <c r="G12" s="64"/>
      <c r="H12" s="55">
        <f t="shared" ref="H12" si="1">F12+G12</f>
        <v>70000</v>
      </c>
      <c r="I12" s="59" t="s">
        <v>42</v>
      </c>
    </row>
    <row r="13" spans="1:10" ht="39.6">
      <c r="A13" s="53">
        <v>8</v>
      </c>
      <c r="B13" s="82"/>
      <c r="C13" s="81">
        <v>60014</v>
      </c>
      <c r="D13" s="83">
        <v>6300</v>
      </c>
      <c r="E13" s="84" t="s">
        <v>69</v>
      </c>
      <c r="F13" s="61">
        <v>200000</v>
      </c>
      <c r="G13" s="64"/>
      <c r="H13" s="55">
        <f t="shared" si="0"/>
        <v>200000</v>
      </c>
      <c r="I13" s="59" t="s">
        <v>42</v>
      </c>
    </row>
    <row r="14" spans="1:10" ht="52.8">
      <c r="A14" s="53">
        <v>9</v>
      </c>
      <c r="B14" s="82"/>
      <c r="C14" s="81">
        <v>60014</v>
      </c>
      <c r="D14" s="83">
        <v>6300</v>
      </c>
      <c r="E14" s="84" t="s">
        <v>67</v>
      </c>
      <c r="F14" s="61">
        <v>200000</v>
      </c>
      <c r="G14" s="64"/>
      <c r="H14" s="55">
        <f t="shared" si="0"/>
        <v>200000</v>
      </c>
      <c r="I14" s="59" t="s">
        <v>42</v>
      </c>
    </row>
    <row r="15" spans="1:10" s="62" customFormat="1" ht="25.05" customHeight="1">
      <c r="A15" s="53">
        <v>10</v>
      </c>
      <c r="B15" s="63"/>
      <c r="C15" s="66">
        <v>60016</v>
      </c>
      <c r="D15" s="63">
        <v>6050</v>
      </c>
      <c r="E15" s="105" t="s">
        <v>56</v>
      </c>
      <c r="F15" s="61">
        <v>0</v>
      </c>
      <c r="G15" s="64"/>
      <c r="H15" s="55">
        <f t="shared" ref="H15:H16" si="2">F15+G15</f>
        <v>0</v>
      </c>
      <c r="I15" s="59" t="s">
        <v>42</v>
      </c>
    </row>
    <row r="16" spans="1:10" ht="15.6" customHeight="1">
      <c r="A16" s="53">
        <v>11</v>
      </c>
      <c r="B16" s="82"/>
      <c r="C16" s="81">
        <v>60016</v>
      </c>
      <c r="D16" s="83">
        <v>6050</v>
      </c>
      <c r="E16" s="84" t="s">
        <v>66</v>
      </c>
      <c r="F16" s="61">
        <v>200000</v>
      </c>
      <c r="G16" s="61"/>
      <c r="H16" s="55">
        <f t="shared" si="2"/>
        <v>200000</v>
      </c>
      <c r="I16" s="59" t="s">
        <v>42</v>
      </c>
    </row>
    <row r="17" spans="1:16" s="62" customFormat="1" ht="25.05" customHeight="1">
      <c r="A17" s="53">
        <v>12</v>
      </c>
      <c r="B17" s="63"/>
      <c r="C17" s="66">
        <v>60016</v>
      </c>
      <c r="D17" s="63">
        <v>6050</v>
      </c>
      <c r="E17" s="56" t="s">
        <v>54</v>
      </c>
      <c r="F17" s="61">
        <v>400000</v>
      </c>
      <c r="G17" s="61"/>
      <c r="H17" s="55">
        <f t="shared" si="0"/>
        <v>400000</v>
      </c>
      <c r="I17" s="59" t="s">
        <v>42</v>
      </c>
    </row>
    <row r="18" spans="1:16" s="62" customFormat="1" ht="15.6" customHeight="1">
      <c r="A18" s="53">
        <v>13</v>
      </c>
      <c r="B18" s="63"/>
      <c r="C18" s="66">
        <v>60016</v>
      </c>
      <c r="D18" s="63">
        <v>6050</v>
      </c>
      <c r="E18" s="56" t="s">
        <v>57</v>
      </c>
      <c r="F18" s="61">
        <v>250000</v>
      </c>
      <c r="G18" s="61"/>
      <c r="H18" s="55">
        <f t="shared" ref="H18:H19" si="3">F18+G18</f>
        <v>250000</v>
      </c>
      <c r="I18" s="59" t="s">
        <v>42</v>
      </c>
    </row>
    <row r="19" spans="1:16" s="62" customFormat="1" ht="26.4">
      <c r="A19" s="53">
        <v>14</v>
      </c>
      <c r="B19" s="63"/>
      <c r="C19" s="66">
        <v>60016</v>
      </c>
      <c r="D19" s="63">
        <v>6050</v>
      </c>
      <c r="E19" s="56" t="s">
        <v>76</v>
      </c>
      <c r="F19" s="61">
        <v>193000</v>
      </c>
      <c r="G19" s="61"/>
      <c r="H19" s="55">
        <f t="shared" si="3"/>
        <v>193000</v>
      </c>
      <c r="I19" s="59" t="s">
        <v>42</v>
      </c>
    </row>
    <row r="20" spans="1:16" s="62" customFormat="1" ht="25.05" customHeight="1">
      <c r="A20" s="53">
        <v>15</v>
      </c>
      <c r="B20" s="63"/>
      <c r="C20" s="66">
        <v>60016</v>
      </c>
      <c r="D20" s="63">
        <v>6050</v>
      </c>
      <c r="E20" s="56" t="s">
        <v>53</v>
      </c>
      <c r="F20" s="61">
        <v>0</v>
      </c>
      <c r="G20" s="64"/>
      <c r="H20" s="55">
        <f t="shared" ref="H20" si="4">F20+G20</f>
        <v>0</v>
      </c>
      <c r="I20" s="59" t="s">
        <v>42</v>
      </c>
    </row>
    <row r="21" spans="1:16" s="62" customFormat="1" ht="26.4">
      <c r="A21" s="53">
        <v>16</v>
      </c>
      <c r="B21" s="63"/>
      <c r="C21" s="66">
        <v>60016</v>
      </c>
      <c r="D21" s="63">
        <v>6050</v>
      </c>
      <c r="E21" s="56" t="s">
        <v>55</v>
      </c>
      <c r="F21" s="61">
        <v>340000</v>
      </c>
      <c r="G21" s="64"/>
      <c r="H21" s="55">
        <f t="shared" si="0"/>
        <v>340000</v>
      </c>
      <c r="I21" s="59" t="s">
        <v>42</v>
      </c>
    </row>
    <row r="22" spans="1:16" s="46" customFormat="1" ht="16.8" customHeight="1">
      <c r="A22" s="48">
        <v>17</v>
      </c>
      <c r="B22" s="48">
        <v>750</v>
      </c>
      <c r="C22" s="48"/>
      <c r="D22" s="48"/>
      <c r="E22" s="68" t="s">
        <v>43</v>
      </c>
      <c r="F22" s="51"/>
      <c r="G22" s="51">
        <f>G23</f>
        <v>23200</v>
      </c>
      <c r="H22" s="51">
        <f>H23</f>
        <v>23200</v>
      </c>
      <c r="I22" s="53" t="s">
        <v>42</v>
      </c>
      <c r="J22" s="58"/>
      <c r="K22" s="58"/>
      <c r="L22" s="58"/>
      <c r="M22" s="58"/>
      <c r="N22" s="58"/>
      <c r="O22" s="58"/>
    </row>
    <row r="23" spans="1:16" s="67" customFormat="1" ht="25.8" customHeight="1">
      <c r="A23" s="53">
        <v>18</v>
      </c>
      <c r="B23" s="59"/>
      <c r="C23" s="59">
        <v>75022</v>
      </c>
      <c r="D23" s="59">
        <v>6050</v>
      </c>
      <c r="E23" s="56" t="s">
        <v>89</v>
      </c>
      <c r="F23" s="61"/>
      <c r="G23" s="61">
        <v>23200</v>
      </c>
      <c r="H23" s="55">
        <f t="shared" ref="H23" si="5">F23+G23</f>
        <v>23200</v>
      </c>
      <c r="I23" s="53" t="s">
        <v>42</v>
      </c>
      <c r="J23" s="85"/>
      <c r="K23" s="65"/>
      <c r="L23" s="86"/>
      <c r="M23" s="65"/>
      <c r="N23" s="87"/>
      <c r="O23" s="62"/>
      <c r="P23" s="62"/>
    </row>
    <row r="24" spans="1:16" s="46" customFormat="1" ht="26.4">
      <c r="A24" s="48">
        <v>19</v>
      </c>
      <c r="B24" s="48">
        <v>754</v>
      </c>
      <c r="C24" s="48"/>
      <c r="D24" s="48"/>
      <c r="E24" s="68" t="s">
        <v>44</v>
      </c>
      <c r="F24" s="51">
        <f>F26</f>
        <v>0</v>
      </c>
      <c r="G24" s="51">
        <f>G25+G26</f>
        <v>11300</v>
      </c>
      <c r="H24" s="51">
        <f>H25+H26</f>
        <v>11300</v>
      </c>
      <c r="I24" s="53" t="s">
        <v>42</v>
      </c>
      <c r="J24" s="58"/>
      <c r="K24" s="58"/>
      <c r="L24" s="58"/>
      <c r="M24" s="58"/>
      <c r="N24" s="58"/>
      <c r="O24" s="58"/>
    </row>
    <row r="25" spans="1:16" s="67" customFormat="1" ht="25.8" customHeight="1">
      <c r="A25" s="53">
        <v>20</v>
      </c>
      <c r="B25" s="59"/>
      <c r="C25" s="59">
        <v>75412</v>
      </c>
      <c r="D25" s="59">
        <v>6050</v>
      </c>
      <c r="E25" s="56" t="s">
        <v>87</v>
      </c>
      <c r="F25" s="61"/>
      <c r="G25" s="61">
        <v>11300</v>
      </c>
      <c r="H25" s="55">
        <f t="shared" si="0"/>
        <v>11300</v>
      </c>
      <c r="I25" s="53" t="s">
        <v>42</v>
      </c>
      <c r="J25" s="85"/>
      <c r="K25" s="65"/>
      <c r="L25" s="86"/>
      <c r="M25" s="65"/>
      <c r="N25" s="87"/>
      <c r="O25" s="62"/>
      <c r="P25" s="62"/>
    </row>
    <row r="26" spans="1:16" s="67" customFormat="1" ht="25.8" customHeight="1">
      <c r="A26" s="53">
        <v>21</v>
      </c>
      <c r="B26" s="59"/>
      <c r="C26" s="59">
        <v>75412</v>
      </c>
      <c r="D26" s="59">
        <v>6060</v>
      </c>
      <c r="E26" s="56" t="s">
        <v>58</v>
      </c>
      <c r="F26" s="61">
        <v>0</v>
      </c>
      <c r="G26" s="61"/>
      <c r="H26" s="55">
        <f t="shared" si="0"/>
        <v>0</v>
      </c>
      <c r="I26" s="53" t="s">
        <v>42</v>
      </c>
      <c r="J26" s="85"/>
      <c r="K26" s="65"/>
      <c r="L26" s="86"/>
      <c r="M26" s="65"/>
      <c r="N26" s="87"/>
      <c r="O26" s="62"/>
      <c r="P26" s="62"/>
    </row>
    <row r="27" spans="1:16" s="46" customFormat="1" ht="15.6" customHeight="1">
      <c r="A27" s="48">
        <v>22</v>
      </c>
      <c r="B27" s="48">
        <v>801</v>
      </c>
      <c r="C27" s="48"/>
      <c r="D27" s="48"/>
      <c r="E27" s="50" t="s">
        <v>45</v>
      </c>
      <c r="F27" s="51">
        <f>SUM(F28:F32)</f>
        <v>925000</v>
      </c>
      <c r="G27" s="51"/>
      <c r="H27" s="51">
        <f>SUM(H28:H32)</f>
        <v>925000</v>
      </c>
      <c r="I27" s="53" t="s">
        <v>42</v>
      </c>
      <c r="J27" s="58"/>
      <c r="K27" s="58"/>
      <c r="L27" s="58"/>
      <c r="M27" s="58"/>
      <c r="N27" s="58"/>
      <c r="O27" s="58"/>
    </row>
    <row r="28" spans="1:16" s="67" customFormat="1" ht="15.6" customHeight="1">
      <c r="A28" s="53">
        <v>23</v>
      </c>
      <c r="B28" s="59"/>
      <c r="C28" s="59">
        <v>80101</v>
      </c>
      <c r="D28" s="59">
        <v>6050</v>
      </c>
      <c r="E28" s="56" t="s">
        <v>59</v>
      </c>
      <c r="F28" s="61">
        <v>0</v>
      </c>
      <c r="G28" s="95"/>
      <c r="H28" s="55">
        <f t="shared" ref="H28:H29" si="6">F28+G28</f>
        <v>0</v>
      </c>
      <c r="I28" s="53" t="s">
        <v>42</v>
      </c>
      <c r="J28" s="85"/>
      <c r="K28" s="65"/>
      <c r="L28" s="86"/>
      <c r="M28" s="65"/>
      <c r="N28" s="87"/>
      <c r="O28" s="62"/>
      <c r="P28" s="62"/>
    </row>
    <row r="29" spans="1:16" s="67" customFormat="1" ht="15.6" customHeight="1">
      <c r="A29" s="178">
        <v>24</v>
      </c>
      <c r="B29" s="180"/>
      <c r="C29" s="180">
        <v>80101</v>
      </c>
      <c r="D29" s="59">
        <v>6057</v>
      </c>
      <c r="E29" s="182" t="s">
        <v>59</v>
      </c>
      <c r="F29" s="95">
        <v>229039</v>
      </c>
      <c r="G29" s="95"/>
      <c r="H29" s="55">
        <f t="shared" si="6"/>
        <v>229039</v>
      </c>
      <c r="I29" s="53" t="s">
        <v>42</v>
      </c>
      <c r="J29" s="85"/>
      <c r="K29" s="65"/>
      <c r="L29" s="86"/>
      <c r="M29" s="65"/>
      <c r="N29" s="87"/>
      <c r="O29" s="62"/>
      <c r="P29" s="62"/>
    </row>
    <row r="30" spans="1:16" s="67" customFormat="1" ht="15.6" customHeight="1">
      <c r="A30" s="179"/>
      <c r="B30" s="181"/>
      <c r="C30" s="181"/>
      <c r="D30" s="59">
        <v>6059</v>
      </c>
      <c r="E30" s="183"/>
      <c r="F30" s="95">
        <v>220961</v>
      </c>
      <c r="G30" s="95"/>
      <c r="H30" s="55">
        <f t="shared" ref="H30" si="7">F30+G30</f>
        <v>220961</v>
      </c>
      <c r="I30" s="53" t="s">
        <v>42</v>
      </c>
      <c r="J30" s="85"/>
      <c r="K30" s="65"/>
      <c r="L30" s="86"/>
      <c r="M30" s="65"/>
      <c r="N30" s="87"/>
      <c r="O30" s="62"/>
      <c r="P30" s="62"/>
    </row>
    <row r="31" spans="1:16" s="67" customFormat="1" ht="15.6" customHeight="1">
      <c r="A31" s="53">
        <v>25</v>
      </c>
      <c r="B31" s="59"/>
      <c r="C31" s="59">
        <v>80101</v>
      </c>
      <c r="D31" s="59">
        <v>6050</v>
      </c>
      <c r="E31" s="56" t="s">
        <v>60</v>
      </c>
      <c r="F31" s="61">
        <v>450000</v>
      </c>
      <c r="G31" s="95"/>
      <c r="H31" s="55">
        <f t="shared" si="0"/>
        <v>450000</v>
      </c>
      <c r="I31" s="53" t="s">
        <v>42</v>
      </c>
      <c r="J31" s="85"/>
      <c r="K31" s="65"/>
      <c r="L31" s="86"/>
      <c r="M31" s="65"/>
      <c r="N31" s="87"/>
      <c r="O31" s="62"/>
      <c r="P31" s="62"/>
    </row>
    <row r="32" spans="1:16" s="67" customFormat="1" ht="25.05" customHeight="1">
      <c r="A32" s="53">
        <v>26</v>
      </c>
      <c r="B32" s="59"/>
      <c r="C32" s="59">
        <v>80101</v>
      </c>
      <c r="D32" s="59">
        <v>6050</v>
      </c>
      <c r="E32" s="56" t="s">
        <v>61</v>
      </c>
      <c r="F32" s="61">
        <v>25000</v>
      </c>
      <c r="G32" s="95"/>
      <c r="H32" s="55">
        <f t="shared" si="0"/>
        <v>25000</v>
      </c>
      <c r="I32" s="53" t="s">
        <v>42</v>
      </c>
      <c r="J32" s="85"/>
      <c r="K32" s="65"/>
      <c r="L32" s="86"/>
      <c r="M32" s="65"/>
      <c r="N32" s="87"/>
      <c r="O32" s="62"/>
      <c r="P32" s="62"/>
    </row>
    <row r="33" spans="1:10" s="46" customFormat="1" ht="16.05" customHeight="1">
      <c r="A33" s="48">
        <v>27</v>
      </c>
      <c r="B33" s="48">
        <v>900</v>
      </c>
      <c r="C33" s="48">
        <v>90095</v>
      </c>
      <c r="D33" s="48"/>
      <c r="E33" s="50" t="s">
        <v>3</v>
      </c>
      <c r="F33" s="51">
        <f>SUM(F34:F38)</f>
        <v>156680</v>
      </c>
      <c r="G33" s="51"/>
      <c r="H33" s="51">
        <f>SUM(H34:H38)</f>
        <v>156680</v>
      </c>
      <c r="I33" s="53" t="s">
        <v>42</v>
      </c>
      <c r="J33" s="58"/>
    </row>
    <row r="34" spans="1:10" s="62" customFormat="1" ht="26.4">
      <c r="A34" s="53">
        <v>28</v>
      </c>
      <c r="B34" s="63"/>
      <c r="C34" s="66"/>
      <c r="D34" s="63">
        <v>6050</v>
      </c>
      <c r="E34" s="56" t="s">
        <v>78</v>
      </c>
      <c r="F34" s="61">
        <v>109000</v>
      </c>
      <c r="G34" s="61"/>
      <c r="H34" s="55">
        <f t="shared" ref="H34" si="8">F34+G34</f>
        <v>109000</v>
      </c>
      <c r="I34" s="59" t="s">
        <v>42</v>
      </c>
    </row>
    <row r="35" spans="1:10" s="62" customFormat="1" ht="39.6">
      <c r="A35" s="53">
        <v>29</v>
      </c>
      <c r="B35" s="59"/>
      <c r="C35" s="59"/>
      <c r="D35" s="60">
        <v>6060</v>
      </c>
      <c r="E35" s="56" t="s">
        <v>73</v>
      </c>
      <c r="F35" s="61">
        <v>23092</v>
      </c>
      <c r="G35" s="61"/>
      <c r="H35" s="55">
        <f t="shared" si="0"/>
        <v>23092</v>
      </c>
      <c r="I35" s="59" t="s">
        <v>42</v>
      </c>
    </row>
    <row r="36" spans="1:10" s="62" customFormat="1" ht="39.6">
      <c r="A36" s="53">
        <v>30</v>
      </c>
      <c r="B36" s="59"/>
      <c r="C36" s="59"/>
      <c r="D36" s="60">
        <v>6060</v>
      </c>
      <c r="E36" s="56" t="s">
        <v>72</v>
      </c>
      <c r="F36" s="61">
        <v>10800</v>
      </c>
      <c r="G36" s="61"/>
      <c r="H36" s="55">
        <f t="shared" si="0"/>
        <v>10800</v>
      </c>
      <c r="I36" s="59" t="s">
        <v>42</v>
      </c>
    </row>
    <row r="37" spans="1:10" s="62" customFormat="1" ht="39.6">
      <c r="A37" s="53">
        <v>31</v>
      </c>
      <c r="B37" s="59"/>
      <c r="C37" s="59"/>
      <c r="D37" s="60">
        <v>6060</v>
      </c>
      <c r="E37" s="56" t="s">
        <v>71</v>
      </c>
      <c r="F37" s="61">
        <v>0</v>
      </c>
      <c r="G37" s="61"/>
      <c r="H37" s="55">
        <f t="shared" si="0"/>
        <v>0</v>
      </c>
      <c r="I37" s="59" t="s">
        <v>42</v>
      </c>
    </row>
    <row r="38" spans="1:10" s="62" customFormat="1" ht="39.6">
      <c r="A38" s="53">
        <v>32</v>
      </c>
      <c r="B38" s="59"/>
      <c r="C38" s="59"/>
      <c r="D38" s="60">
        <v>6060</v>
      </c>
      <c r="E38" s="56" t="s">
        <v>70</v>
      </c>
      <c r="F38" s="61">
        <v>13788</v>
      </c>
      <c r="G38" s="61"/>
      <c r="H38" s="55">
        <f t="shared" si="0"/>
        <v>13788</v>
      </c>
      <c r="I38" s="59" t="s">
        <v>42</v>
      </c>
    </row>
    <row r="39" spans="1:10" s="46" customFormat="1" ht="16.05" customHeight="1">
      <c r="A39" s="48">
        <v>33</v>
      </c>
      <c r="B39" s="48">
        <v>926</v>
      </c>
      <c r="C39" s="48">
        <v>92695</v>
      </c>
      <c r="D39" s="48"/>
      <c r="E39" s="50" t="s">
        <v>75</v>
      </c>
      <c r="F39" s="51">
        <f>F40</f>
        <v>35000</v>
      </c>
      <c r="G39" s="51"/>
      <c r="H39" s="51">
        <f>H40</f>
        <v>35000</v>
      </c>
      <c r="I39" s="53" t="s">
        <v>42</v>
      </c>
      <c r="J39" s="58"/>
    </row>
    <row r="40" spans="1:10" s="62" customFormat="1" ht="39.6">
      <c r="A40" s="53">
        <v>34</v>
      </c>
      <c r="B40" s="59"/>
      <c r="C40" s="59"/>
      <c r="D40" s="60">
        <v>6060</v>
      </c>
      <c r="E40" s="56" t="s">
        <v>77</v>
      </c>
      <c r="F40" s="61">
        <v>35000</v>
      </c>
      <c r="G40" s="61"/>
      <c r="H40" s="55">
        <f t="shared" ref="H40" si="9">F40+G40</f>
        <v>35000</v>
      </c>
      <c r="I40" s="59" t="s">
        <v>42</v>
      </c>
    </row>
    <row r="41" spans="1:10" s="57" customFormat="1" ht="22.8" customHeight="1">
      <c r="A41" s="175" t="s">
        <v>46</v>
      </c>
      <c r="B41" s="176"/>
      <c r="C41" s="176"/>
      <c r="D41" s="176"/>
      <c r="E41" s="177"/>
      <c r="F41" s="51">
        <f>F6+F9+F22+F24+F27+F33+F39</f>
        <v>3589680</v>
      </c>
      <c r="G41" s="51">
        <f>G6+G9+G22+G24+G27+G33+G39</f>
        <v>34500</v>
      </c>
      <c r="H41" s="51">
        <f>H6+H9+H22+H24+H27+H33+H39</f>
        <v>3624180</v>
      </c>
      <c r="I41" s="48" t="s">
        <v>29</v>
      </c>
    </row>
    <row r="42" spans="1:10" s="57" customFormat="1" ht="17.399999999999999" customHeight="1">
      <c r="A42" s="72"/>
      <c r="B42" s="72"/>
      <c r="C42" s="72"/>
      <c r="D42" s="72"/>
      <c r="E42" s="72"/>
      <c r="F42" s="73"/>
      <c r="G42" s="73"/>
      <c r="I42" s="73"/>
    </row>
  </sheetData>
  <mergeCells count="7">
    <mergeCell ref="A1:I1"/>
    <mergeCell ref="A3:G3"/>
    <mergeCell ref="A41:E41"/>
    <mergeCell ref="A29:A30"/>
    <mergeCell ref="B29:B30"/>
    <mergeCell ref="C29:C30"/>
    <mergeCell ref="E29:E30"/>
  </mergeCells>
  <printOptions horizontalCentered="1"/>
  <pageMargins left="0.51181102362204722" right="0.39370078740157483" top="1.4566929133858268" bottom="0.59055118110236227" header="0.51181102362204722" footer="0.51181102362204722"/>
  <pageSetup paperSize="9" scale="75" orientation="portrait" r:id="rId1"/>
  <headerFooter alignWithMargins="0">
    <oddHeader xml:space="preserve">&amp;R&amp;9Tabela nr 2a  
do Uchwały Rady Gminy Nr I/3/2018 
z dnia 23 listopada 2018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T1 </vt:lpstr>
      <vt:lpstr>T2</vt:lpstr>
      <vt:lpstr>T2a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2018-11-28T07:18:04Z</cp:lastPrinted>
  <dcterms:created xsi:type="dcterms:W3CDTF">2014-05-23T10:19:05Z</dcterms:created>
  <dcterms:modified xsi:type="dcterms:W3CDTF">2019-01-21T08:17:14Z</dcterms:modified>
</cp:coreProperties>
</file>