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Moje Dokumenty\"/>
    </mc:Choice>
  </mc:AlternateContent>
  <bookViews>
    <workbookView xWindow="0" yWindow="0" windowWidth="23040" windowHeight="9396" activeTab="1"/>
  </bookViews>
  <sheets>
    <sheet name="T1 " sheetId="9" r:id="rId1"/>
    <sheet name="T2" sheetId="3" r:id="rId2"/>
    <sheet name="T2a" sheetId="23" r:id="rId3"/>
    <sheet name="T3" sheetId="2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3" l="1"/>
  <c r="F23" i="3"/>
  <c r="G23" i="3"/>
  <c r="H23" i="3"/>
  <c r="K23" i="3"/>
  <c r="I23" i="3"/>
  <c r="I16" i="3"/>
  <c r="H18" i="3"/>
  <c r="G17" i="3"/>
  <c r="F17" i="3" s="1"/>
  <c r="F16" i="3" l="1"/>
  <c r="E16" i="3" s="1"/>
  <c r="E17" i="3"/>
  <c r="G16" i="3"/>
  <c r="P23" i="3"/>
  <c r="H20" i="3"/>
  <c r="G19" i="3"/>
  <c r="F19" i="3" s="1"/>
  <c r="G18" i="3"/>
  <c r="K11" i="3"/>
  <c r="I11" i="3"/>
  <c r="H11" i="3"/>
  <c r="G14" i="3"/>
  <c r="F14" i="3" s="1"/>
  <c r="E14" i="3" s="1"/>
  <c r="G13" i="3"/>
  <c r="F13" i="3" s="1"/>
  <c r="E13" i="3" s="1"/>
  <c r="G12" i="3"/>
  <c r="F12" i="3" s="1"/>
  <c r="E12" i="3" s="1"/>
  <c r="F18" i="3" l="1"/>
  <c r="E18" i="3" s="1"/>
  <c r="E19" i="3"/>
  <c r="E25" i="9" l="1"/>
  <c r="D25" i="9" s="1"/>
  <c r="D26" i="9"/>
  <c r="D28" i="9"/>
  <c r="D27" i="9"/>
  <c r="E13" i="9"/>
  <c r="E18" i="9"/>
  <c r="D22" i="9"/>
  <c r="D20" i="9"/>
  <c r="D21" i="9"/>
  <c r="D19" i="9"/>
  <c r="E14" i="9"/>
  <c r="D15" i="9"/>
  <c r="D16" i="9"/>
  <c r="D17" i="9"/>
  <c r="D14" i="9"/>
  <c r="E24" i="9" l="1"/>
  <c r="E33" i="9" s="1"/>
  <c r="D11" i="24"/>
  <c r="D12" i="24"/>
  <c r="G9" i="23" l="1"/>
  <c r="F24" i="23"/>
  <c r="F22" i="23"/>
  <c r="F41" i="23" l="1"/>
  <c r="H23" i="23"/>
  <c r="H22" i="23" s="1"/>
  <c r="H25" i="23"/>
  <c r="H24" i="23" s="1"/>
  <c r="G21" i="3"/>
  <c r="I20" i="3"/>
  <c r="G15" i="3"/>
  <c r="G11" i="3" s="1"/>
  <c r="P9" i="3"/>
  <c r="O9" i="3" s="1"/>
  <c r="O10" i="3"/>
  <c r="D23" i="9"/>
  <c r="D18" i="9"/>
  <c r="G20" i="3" l="1"/>
  <c r="F15" i="3"/>
  <c r="G41" i="23"/>
  <c r="F21" i="3"/>
  <c r="D13" i="9"/>
  <c r="D31" i="9"/>
  <c r="D30" i="9" s="1"/>
  <c r="D29" i="9" s="1"/>
  <c r="E30" i="9"/>
  <c r="E29" i="9" s="1"/>
  <c r="D24" i="9" s="1"/>
  <c r="E10" i="9"/>
  <c r="F33" i="9"/>
  <c r="D11" i="9"/>
  <c r="F11" i="3" l="1"/>
  <c r="D10" i="9"/>
  <c r="F20" i="3"/>
  <c r="D12" i="9"/>
  <c r="E10" i="3" l="1"/>
  <c r="E9" i="3" s="1"/>
  <c r="E9" i="9"/>
  <c r="D9" i="9" l="1"/>
  <c r="Q23" i="3" l="1"/>
  <c r="O23" i="3"/>
  <c r="E15" i="3"/>
  <c r="E11" i="3" s="1"/>
  <c r="F39" i="23"/>
  <c r="F27" i="23"/>
  <c r="H29" i="23"/>
  <c r="H28" i="23"/>
  <c r="F33" i="23" l="1"/>
  <c r="H34" i="23"/>
  <c r="H33" i="23" s="1"/>
  <c r="H19" i="23" l="1"/>
  <c r="H18" i="23"/>
  <c r="H20" i="23"/>
  <c r="H16" i="23"/>
  <c r="H15" i="23"/>
  <c r="H12" i="23"/>
  <c r="H40" i="23"/>
  <c r="H39" i="23" s="1"/>
  <c r="H38" i="23"/>
  <c r="H37" i="23"/>
  <c r="H36" i="23"/>
  <c r="H35" i="23"/>
  <c r="H32" i="23"/>
  <c r="H31" i="23"/>
  <c r="H30" i="23"/>
  <c r="H27" i="23" s="1"/>
  <c r="H26" i="23"/>
  <c r="H21" i="23"/>
  <c r="H17" i="23"/>
  <c r="H14" i="23"/>
  <c r="H13" i="23"/>
  <c r="H11" i="23"/>
  <c r="H10" i="23"/>
  <c r="F9" i="23"/>
  <c r="H8" i="23"/>
  <c r="H7" i="23"/>
  <c r="F6" i="23"/>
  <c r="H9" i="23" l="1"/>
  <c r="H41" i="23" s="1"/>
  <c r="H6" i="23"/>
  <c r="E20" i="3" l="1"/>
  <c r="E21" i="3"/>
  <c r="R24" i="3" l="1"/>
  <c r="Q24" i="3"/>
  <c r="N24" i="3"/>
  <c r="M24" i="3"/>
  <c r="L24" i="3"/>
  <c r="J24" i="3"/>
  <c r="G22" i="3"/>
  <c r="F22" i="3" s="1"/>
  <c r="D22" i="3" s="1"/>
  <c r="O24" i="3" l="1"/>
  <c r="P24" i="3"/>
  <c r="K24" i="3"/>
  <c r="H24" i="3"/>
  <c r="I24" i="3" l="1"/>
  <c r="G24" i="3" s="1"/>
  <c r="F24" i="3" s="1"/>
  <c r="D24" i="3"/>
  <c r="C32" i="9" l="1"/>
  <c r="F34" i="9" l="1"/>
  <c r="E34" i="9" l="1"/>
  <c r="D33" i="9"/>
  <c r="D34" i="9" s="1"/>
</calcChain>
</file>

<file path=xl/sharedStrings.xml><?xml version="1.0" encoding="utf-8"?>
<sst xmlns="http://schemas.openxmlformats.org/spreadsheetml/2006/main" count="183" uniqueCount="126">
  <si>
    <t>Nazwa</t>
  </si>
  <si>
    <t xml:space="preserve">Zmiana </t>
  </si>
  <si>
    <t>z tego:</t>
  </si>
  <si>
    <t>Gospodarka komunalna i ochrona środowiska</t>
  </si>
  <si>
    <t>Suma zmian</t>
  </si>
  <si>
    <t xml:space="preserve"> </t>
  </si>
  <si>
    <t>Dział</t>
  </si>
  <si>
    <t>Rozdział</t>
  </si>
  <si>
    <t>Przed zmianą</t>
  </si>
  <si>
    <t>Z tego</t>
  </si>
  <si>
    <t>Wydatki 
bieżące</t>
  </si>
  <si>
    <t>Wydatki 
majątkowe</t>
  </si>
  <si>
    <t>inwestycje i zakupy inwestycyjne</t>
  </si>
  <si>
    <t>w tym:</t>
  </si>
  <si>
    <t>zakup i objęcie akcji i udziałów oraz wniesienie wkładów do spółek prawa handlowego</t>
  </si>
  <si>
    <t>wydatki 
jednostek
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</si>
  <si>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</si>
  <si>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</si>
  <si>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</si>
  <si>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</si>
  <si>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</si>
  <si>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</t>
  </si>
  <si>
    <t>wynagrodzenia i składki od nich naliczane</t>
  </si>
  <si>
    <t>wydatki związane z realizacją ich statutowych zadań</t>
  </si>
  <si>
    <t>Transport i łączność</t>
  </si>
  <si>
    <t xml:space="preserve">Wydatki przed zmianą </t>
  </si>
  <si>
    <t xml:space="preserve">Wydatki ogółem po zmianie  </t>
  </si>
  <si>
    <t>Lp.</t>
  </si>
  <si>
    <t>01010</t>
  </si>
  <si>
    <t>x</t>
  </si>
  <si>
    <t xml:space="preserve">Dochody ogółem po zmianie  </t>
  </si>
  <si>
    <t xml:space="preserve">Dochody przed zmianą  </t>
  </si>
  <si>
    <t>Pozostała działalność</t>
  </si>
  <si>
    <t>majątkowe</t>
  </si>
  <si>
    <t>bieżące</t>
  </si>
  <si>
    <t xml:space="preserve">Przed zmianą </t>
  </si>
  <si>
    <t>Dział Rozdział</t>
  </si>
  <si>
    <t>Rozdz.</t>
  </si>
  <si>
    <t>§</t>
  </si>
  <si>
    <t>Jednostka organizacyjna realizująca program lub koordynująca wykonanie programu</t>
  </si>
  <si>
    <t>010</t>
  </si>
  <si>
    <t xml:space="preserve">Rozwój infrastruktury kanalizacyjnej </t>
  </si>
  <si>
    <t>jw.</t>
  </si>
  <si>
    <t>Administracja publiczna</t>
  </si>
  <si>
    <t>Bezpieczeństwo publiczne i ochrona przeciwpożarowa</t>
  </si>
  <si>
    <t>Oświata i wychowanie</t>
  </si>
  <si>
    <t>Razem</t>
  </si>
  <si>
    <t>Planowane dochody budżetu na 2018 r.</t>
  </si>
  <si>
    <t>Plan wydatków majątkowych na 2018 r.</t>
  </si>
  <si>
    <t xml:space="preserve">Nazwa zadania inwestycyjnego
</t>
  </si>
  <si>
    <t>Urząd Gminy Sobienie-Jeziory</t>
  </si>
  <si>
    <t>Rozbudowa gminnej oczyszczalni ścieków w miejscowości Piwonin (dokumentacja)</t>
  </si>
  <si>
    <t>j.w.</t>
  </si>
  <si>
    <t xml:space="preserve">Przebudowa drogi gminnej w miejscowości Sobienie Szlacheckie </t>
  </si>
  <si>
    <t xml:space="preserve">Modernizacja drogi gminnej w miejscowości Sobienie Szlacheckie </t>
  </si>
  <si>
    <t>Przebudowa drogi gminnej w miejscowości Szymanowice Duże</t>
  </si>
  <si>
    <t>Modernizacja drogi gminnej Sobienie Szlacheckie - Sobienie Biskupie</t>
  </si>
  <si>
    <t>Przebudowa drogi gminnej Sobienie Biskupie</t>
  </si>
  <si>
    <t>Zakup motopompy szlamowej dla OSP Dziecinów (zadanie z funduszu sołeckiego)</t>
  </si>
  <si>
    <t xml:space="preserve">Plac rekreacji w Siedzowie </t>
  </si>
  <si>
    <t>Plac rekreacji w Warszawicach</t>
  </si>
  <si>
    <t>Zakup pieca grzewczego wraz z instalacją w Publicznej Szkole Podstawowej w Warszawicach</t>
  </si>
  <si>
    <t>Planowane wydatki budżetu na  2018 r.</t>
  </si>
  <si>
    <t xml:space="preserve">Wykonanie studni głębinowej z podłączeniem do stacji uzdatniania wody w m. Śniadków Górny </t>
  </si>
  <si>
    <t>Zmiana</t>
  </si>
  <si>
    <t>Po zmianie</t>
  </si>
  <si>
    <t xml:space="preserve">Modernizacja drogi gminnej w miejscowości Karczunek </t>
  </si>
  <si>
    <t xml:space="preserve">Modernizacja drogi powiatowej Nr 2752W Władysławów - Stary Zambrzyków - Sobienie Kiełczewskie (dotacja celowa na pomoc finansową dla Powiatu Otwockiego)     </t>
  </si>
  <si>
    <t>Budowa chodnika w ciągu drogi powiatowej nr 2750W Warszawice - Radwanków Szlachecki, na odcinku od cmentarza parafialnego do drogi wojewódzkiej Nr 805 (pomoc rzeczowa dla Powiatu Otwockiego)</t>
  </si>
  <si>
    <t xml:space="preserve">Modernizacja drogi powiatowej Nr 2751W Sobienie Kiełczewskie - Zuzanów - Czarnowiec (dotacja celowa na pomoc finansową dla Powiatu Otwockiego)   </t>
  </si>
  <si>
    <t>Zakup pieca olejowego wraz z montażem w budynku pełniącym funkcję świetlicy w Dziecinowie (zadanie z funduszu sołeckiego)</t>
  </si>
  <si>
    <t>Doposażenie miejsca spotkań (zakup nowoczesnej bieżni) w miejscowości Wysoczyn (zadanie z funduszu sołeckiego)</t>
  </si>
  <si>
    <t>Doposażenie miejsc wypoczynku (zakup sprzętu sportowego na siłownię plenerową) w miejscowości Warszówka (zadanie z funduszu sołeckiego)</t>
  </si>
  <si>
    <t>Doposażenie placu zabaw (zakup podłoża poliretanowego) w miejscowości Sobienie-Jeziory (zadanie z funduszu sołeckiego)</t>
  </si>
  <si>
    <t xml:space="preserve">Przebudowa chodnika w ciągu drogi wojewódzkiej         Nr 730 ulica Piwonińska w miejscowości Sobienie-Jeziory (dotacja celowa na pomoc finansową dla Województwa Mazowieckiego)   </t>
  </si>
  <si>
    <t>Kultura fizyczna</t>
  </si>
  <si>
    <t>Przebudowa drogi gminnej Sobienie-Jeziory (od ulicy Garwolińskiej do ulicy Cmentarnej)</t>
  </si>
  <si>
    <t xml:space="preserve">Doposażenie boiska sportowego (zakup trybun, krat pomostowych wraz z montażem i fundamentami) w miejscowości Dziecinów </t>
  </si>
  <si>
    <t>Budowa infrastruktury sportowo-rekreacyjnej w miejscowości Sobienie-Jeziory ul. Lipowa 1</t>
  </si>
  <si>
    <t>Dochody od osób prawnych, od osób fizycznych i od innych jednostek nieposiadających osobowości prawnej oraz wydatki związane z ich poborem</t>
  </si>
  <si>
    <t>Wpływy z podatku rolnego, podatku leśnego, podatku od spadków i darowizn, podatku od czynności cywilnoprawnych oraz podatków i opłat lokalnych od osób fizycznych</t>
  </si>
  <si>
    <t xml:space="preserve">Zakup masztu oświetleniowego elektryczno-pneumatycznego dla OSP Dziecinów </t>
  </si>
  <si>
    <t xml:space="preserve">Przebudowa drogi wojewódzkiej Nr 739 - ulica Piwonińska i Parysowska na odcinku od km 7+912 do km 9+548 w miejscowości Sobienie-Jeziory, na terenie gminy Sobienie-Jeziory, powiat otwocki, woj. mazowieckie (dotacja celowa na pomoc finansową dla Województwa Mazowieckiego)   </t>
  </si>
  <si>
    <t xml:space="preserve">Zakup systemu służącego do rejestracji oraz transmisji wideo sesji rady gminy </t>
  </si>
  <si>
    <t>§ 957</t>
  </si>
  <si>
    <t>Nadwyżka budżetu z lat ubiegłych</t>
  </si>
  <si>
    <t>1.</t>
  </si>
  <si>
    <t>Przychody budżetu ogółem:</t>
  </si>
  <si>
    <t>Wynik budżetu</t>
  </si>
  <si>
    <t>3.</t>
  </si>
  <si>
    <t>Wydatki budżetu</t>
  </si>
  <si>
    <t>2.</t>
  </si>
  <si>
    <t>Dochody budżetu</t>
  </si>
  <si>
    <t>`</t>
  </si>
  <si>
    <t xml:space="preserve"> Kwota 
</t>
  </si>
  <si>
    <t>Klasyfikacja
§</t>
  </si>
  <si>
    <t>Treść</t>
  </si>
  <si>
    <t>Przychody budżetu w 2018 r.</t>
  </si>
  <si>
    <t>Urzędy gmin (miast i miast na prawach powiatu)</t>
  </si>
  <si>
    <t>Wpływy z usług</t>
  </si>
  <si>
    <t>Wpływy z różnych dochodów</t>
  </si>
  <si>
    <t xml:space="preserve">Wpływy z podatku rolnego, podatku leśnego, podatku od czynności cywilnoprawnych, podatków i opłat lokalnych od osób prawnych  i innych jednostek organizacyjnych </t>
  </si>
  <si>
    <t xml:space="preserve">Wpływy z podatku rolnego </t>
  </si>
  <si>
    <t xml:space="preserve">Wpływy z podatku leśnego </t>
  </si>
  <si>
    <t xml:space="preserve">Wpływy z podatku od nieruchomości </t>
  </si>
  <si>
    <t xml:space="preserve">Wpływy z podatku od spadków i darowizn </t>
  </si>
  <si>
    <t xml:space="preserve">Wpływy z odsetek od nieterminowych wpłat z tytułu podatków i opłat </t>
  </si>
  <si>
    <t xml:space="preserve">Różne rozliczenia </t>
  </si>
  <si>
    <t xml:space="preserve">Wpływy z pozostałych odsetek </t>
  </si>
  <si>
    <t>Drogi publiczne i gminne</t>
  </si>
  <si>
    <t xml:space="preserve">Oświata i wychowanie </t>
  </si>
  <si>
    <t>Przedszkola</t>
  </si>
  <si>
    <t>Inne formy wychowania przedszkolnego</t>
  </si>
  <si>
    <t xml:space="preserve">Gimnazja </t>
  </si>
  <si>
    <t>Edukacyjna opieka wychowawcza</t>
  </si>
  <si>
    <t xml:space="preserve">Oddziały przedszkolne w szkołach podstawowych  </t>
  </si>
  <si>
    <t>Świetlice szkolne</t>
  </si>
  <si>
    <t xml:space="preserve">Wpływy z podatku od środków transportowych </t>
  </si>
  <si>
    <t xml:space="preserve">Wpływy i wydatki związane z gromadzeniem środków z opłat produktowych </t>
  </si>
  <si>
    <t xml:space="preserve">Wpływy z opłaty produktowej </t>
  </si>
  <si>
    <t>Wpływy z rozliczeń/zwrotów z lat ubiegłych</t>
  </si>
  <si>
    <t>Dotacje celowe otrzymane z budżetu państwa na realizację własnych zadań bieżących gmin (związków gmin, związków powiatowo-gminnych)</t>
  </si>
  <si>
    <t>Różne rozliczenia finasowe</t>
  </si>
  <si>
    <t>Wiceprzewodnicząca Rady Gminy</t>
  </si>
  <si>
    <t>Wanda Sabała</t>
  </si>
  <si>
    <t>Różne rozliczenia finansowe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</si>
</sst>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\ _z_ł"/>
    <numFmt numFmtId="165" formatCode="000"/>
    <numFmt numFmtId="166" formatCode="???"/>
  </numFmts>
  <fonts count="38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sz val="8"/>
      <color indexed="8"/>
      <name val="Arial"/>
      <family val="2"/>
      <charset val="238"/>
    </font>
    <font>
      <b/>
      <sz val="7"/>
      <name val="Arial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10"/>
      <color indexed="10"/>
      <name val="Arial"/>
      <family val="2"/>
      <charset val="238"/>
    </font>
    <font>
      <sz val="8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family val="2"/>
      <charset val="238"/>
    </font>
    <font>
      <b/>
      <sz val="9"/>
      <color indexed="8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216">
    <xf numFmtId="0" fontId="0" fillId="0" borderId="0" xfId="0"/>
    <xf numFmtId="0" fontId="4" fillId="0" borderId="0" xfId="2" applyFont="1"/>
    <xf numFmtId="0" fontId="3" fillId="0" borderId="0" xfId="2"/>
    <xf numFmtId="0" fontId="10" fillId="0" borderId="0" xfId="2" applyFont="1"/>
    <xf numFmtId="49" fontId="7" fillId="0" borderId="26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4" fontId="13" fillId="0" borderId="4" xfId="3" applyNumberFormat="1" applyFont="1" applyBorder="1" applyAlignment="1">
      <alignment horizontal="right" vertical="center"/>
    </xf>
    <xf numFmtId="4" fontId="14" fillId="0" borderId="4" xfId="2" applyNumberFormat="1" applyFont="1" applyBorder="1" applyAlignment="1">
      <alignment horizontal="right" vertical="center"/>
    </xf>
    <xf numFmtId="4" fontId="10" fillId="0" borderId="4" xfId="3" applyNumberFormat="1" applyFont="1" applyBorder="1" applyAlignment="1">
      <alignment horizontal="right" vertical="center"/>
    </xf>
    <xf numFmtId="4" fontId="7" fillId="0" borderId="4" xfId="2" applyNumberFormat="1" applyFont="1" applyBorder="1" applyAlignment="1">
      <alignment horizontal="right" vertical="center"/>
    </xf>
    <xf numFmtId="0" fontId="15" fillId="0" borderId="0" xfId="2" applyFont="1"/>
    <xf numFmtId="4" fontId="14" fillId="0" borderId="4" xfId="2" applyNumberFormat="1" applyFont="1" applyFill="1" applyBorder="1" applyAlignment="1">
      <alignment horizontal="right" vertical="center"/>
    </xf>
    <xf numFmtId="4" fontId="13" fillId="0" borderId="4" xfId="2" applyNumberFormat="1" applyFont="1" applyBorder="1" applyAlignment="1">
      <alignment horizontal="right" vertical="center"/>
    </xf>
    <xf numFmtId="4" fontId="10" fillId="0" borderId="3" xfId="3" applyNumberFormat="1" applyFont="1" applyBorder="1" applyAlignment="1">
      <alignment horizontal="right" vertical="center"/>
    </xf>
    <xf numFmtId="0" fontId="15" fillId="0" borderId="0" xfId="2" applyFont="1" applyBorder="1"/>
    <xf numFmtId="0" fontId="12" fillId="0" borderId="0" xfId="2" applyFont="1" applyBorder="1" applyAlignment="1">
      <alignment horizontal="center"/>
    </xf>
    <xf numFmtId="0" fontId="15" fillId="0" borderId="0" xfId="2" applyFont="1" applyBorder="1" applyAlignment="1">
      <alignment vertical="center"/>
    </xf>
    <xf numFmtId="4" fontId="15" fillId="0" borderId="0" xfId="2" applyNumberFormat="1" applyFont="1" applyBorder="1"/>
    <xf numFmtId="4" fontId="15" fillId="0" borderId="0" xfId="2" applyNumberFormat="1" applyFont="1"/>
    <xf numFmtId="0" fontId="12" fillId="0" borderId="0" xfId="2" applyFont="1" applyAlignment="1">
      <alignment horizontal="center"/>
    </xf>
    <xf numFmtId="0" fontId="16" fillId="0" borderId="0" xfId="2" applyFont="1"/>
    <xf numFmtId="0" fontId="17" fillId="0" borderId="0" xfId="2" applyFont="1" applyAlignment="1">
      <alignment horizontal="center"/>
    </xf>
    <xf numFmtId="0" fontId="18" fillId="0" borderId="0" xfId="2" applyFont="1" applyAlignment="1">
      <alignment vertical="center"/>
    </xf>
    <xf numFmtId="0" fontId="18" fillId="0" borderId="0" xfId="2" applyFont="1"/>
    <xf numFmtId="0" fontId="3" fillId="0" borderId="0" xfId="2" applyAlignment="1">
      <alignment horizontal="center"/>
    </xf>
    <xf numFmtId="4" fontId="20" fillId="0" borderId="4" xfId="3" applyNumberFormat="1" applyFont="1" applyFill="1" applyBorder="1" applyAlignment="1">
      <alignment vertical="center"/>
    </xf>
    <xf numFmtId="4" fontId="20" fillId="0" borderId="4" xfId="3" applyNumberFormat="1" applyFont="1" applyBorder="1" applyAlignment="1">
      <alignment vertical="center"/>
    </xf>
    <xf numFmtId="4" fontId="20" fillId="0" borderId="4" xfId="3" applyNumberFormat="1" applyFont="1" applyBorder="1" applyAlignment="1">
      <alignment horizontal="right" vertical="center"/>
    </xf>
    <xf numFmtId="164" fontId="19" fillId="0" borderId="4" xfId="3" applyNumberFormat="1" applyFont="1" applyBorder="1" applyAlignment="1">
      <alignment horizontal="center" vertical="top"/>
    </xf>
    <xf numFmtId="0" fontId="7" fillId="0" borderId="4" xfId="1" applyFont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/>
    <xf numFmtId="0" fontId="5" fillId="0" borderId="33" xfId="1" applyFont="1" applyFill="1" applyBorder="1" applyAlignment="1"/>
    <xf numFmtId="0" fontId="4" fillId="0" borderId="0" xfId="2" applyFont="1" applyAlignment="1">
      <alignment horizontal="center"/>
    </xf>
    <xf numFmtId="0" fontId="2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7" fillId="0" borderId="0" xfId="4" applyFont="1" applyBorder="1" applyAlignment="1">
      <alignment vertical="center" wrapText="1"/>
    </xf>
    <xf numFmtId="0" fontId="11" fillId="0" borderId="4" xfId="2" applyFont="1" applyBorder="1" applyAlignment="1">
      <alignment horizontal="right" vertical="center"/>
    </xf>
    <xf numFmtId="0" fontId="14" fillId="0" borderId="4" xfId="2" applyFont="1" applyBorder="1" applyAlignment="1">
      <alignment horizontal="right" vertical="center"/>
    </xf>
    <xf numFmtId="0" fontId="10" fillId="0" borderId="0" xfId="2" applyFont="1" applyAlignment="1">
      <alignment horizontal="right" vertical="center"/>
    </xf>
    <xf numFmtId="3" fontId="13" fillId="0" borderId="0" xfId="2" applyNumberFormat="1" applyFont="1" applyAlignment="1">
      <alignment horizontal="right" vertical="center"/>
    </xf>
    <xf numFmtId="3" fontId="10" fillId="0" borderId="0" xfId="2" applyNumberFormat="1" applyFont="1" applyAlignment="1">
      <alignment horizontal="right" vertical="center"/>
    </xf>
    <xf numFmtId="3" fontId="10" fillId="0" borderId="0" xfId="2" applyNumberFormat="1" applyFont="1" applyFill="1" applyAlignment="1">
      <alignment horizontal="right" vertical="center"/>
    </xf>
    <xf numFmtId="4" fontId="13" fillId="0" borderId="3" xfId="3" applyNumberFormat="1" applyFont="1" applyBorder="1" applyAlignment="1">
      <alignment horizontal="right" vertical="center"/>
    </xf>
    <xf numFmtId="0" fontId="2" fillId="0" borderId="0" xfId="4" applyFont="1" applyAlignment="1">
      <alignment vertical="center"/>
    </xf>
    <xf numFmtId="0" fontId="2" fillId="0" borderId="0" xfId="4" applyFont="1" applyFill="1" applyAlignment="1">
      <alignment vertical="center"/>
    </xf>
    <xf numFmtId="0" fontId="5" fillId="0" borderId="4" xfId="4" applyFont="1" applyBorder="1" applyAlignment="1">
      <alignment horizontal="center" vertical="center"/>
    </xf>
    <xf numFmtId="49" fontId="5" fillId="0" borderId="4" xfId="4" applyNumberFormat="1" applyFont="1" applyBorder="1" applyAlignment="1">
      <alignment horizontal="center" vertical="center"/>
    </xf>
    <xf numFmtId="0" fontId="5" fillId="0" borderId="4" xfId="4" applyFont="1" applyBorder="1" applyAlignment="1">
      <alignment vertical="center" wrapText="1"/>
    </xf>
    <xf numFmtId="4" fontId="5" fillId="0" borderId="4" xfId="4" applyNumberFormat="1" applyFont="1" applyBorder="1" applyAlignment="1">
      <alignment vertical="center"/>
    </xf>
    <xf numFmtId="0" fontId="2" fillId="0" borderId="4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/>
    </xf>
    <xf numFmtId="0" fontId="2" fillId="2" borderId="4" xfId="4" applyFont="1" applyFill="1" applyBorder="1" applyAlignment="1">
      <alignment vertical="center" wrapText="1"/>
    </xf>
    <xf numFmtId="4" fontId="2" fillId="0" borderId="4" xfId="4" applyNumberFormat="1" applyFont="1" applyBorder="1" applyAlignment="1">
      <alignment vertical="center"/>
    </xf>
    <xf numFmtId="0" fontId="2" fillId="0" borderId="4" xfId="4" applyFont="1" applyBorder="1" applyAlignment="1">
      <alignment vertical="center" wrapText="1"/>
    </xf>
    <xf numFmtId="0" fontId="5" fillId="0" borderId="0" xfId="4" applyFont="1" applyAlignment="1">
      <alignment vertical="center"/>
    </xf>
    <xf numFmtId="0" fontId="2" fillId="0" borderId="0" xfId="4" applyFont="1" applyBorder="1" applyAlignment="1">
      <alignment vertical="center"/>
    </xf>
    <xf numFmtId="0" fontId="8" fillId="0" borderId="4" xfId="4" applyFont="1" applyBorder="1" applyAlignment="1">
      <alignment horizontal="center" vertical="center"/>
    </xf>
    <xf numFmtId="0" fontId="8" fillId="0" borderId="4" xfId="4" applyFont="1" applyBorder="1" applyAlignment="1">
      <alignment horizontal="center" vertical="center" wrapText="1"/>
    </xf>
    <xf numFmtId="4" fontId="8" fillId="0" borderId="4" xfId="4" applyNumberFormat="1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8" fillId="0" borderId="3" xfId="4" applyFont="1" applyBorder="1" applyAlignment="1">
      <alignment horizontal="center" vertical="center"/>
    </xf>
    <xf numFmtId="4" fontId="8" fillId="0" borderId="28" xfId="4" applyNumberFormat="1" applyFont="1" applyBorder="1" applyAlignment="1">
      <alignment vertical="center"/>
    </xf>
    <xf numFmtId="164" fontId="8" fillId="0" borderId="0" xfId="4" applyNumberFormat="1" applyFont="1" applyBorder="1" applyAlignment="1">
      <alignment vertical="center"/>
    </xf>
    <xf numFmtId="0" fontId="2" fillId="0" borderId="3" xfId="4" applyFont="1" applyBorder="1" applyAlignment="1">
      <alignment horizontal="center" vertical="center"/>
    </xf>
    <xf numFmtId="0" fontId="8" fillId="0" borderId="0" xfId="4" applyFont="1" applyAlignment="1">
      <alignment vertical="center"/>
    </xf>
    <xf numFmtId="43" fontId="6" fillId="0" borderId="4" xfId="6" applyFont="1" applyBorder="1" applyAlignment="1">
      <alignment horizontal="left" vertical="top" wrapText="1"/>
    </xf>
    <xf numFmtId="0" fontId="1" fillId="0" borderId="0" xfId="4" applyAlignment="1">
      <alignment vertical="center"/>
    </xf>
    <xf numFmtId="4" fontId="20" fillId="0" borderId="4" xfId="7" applyNumberFormat="1" applyFont="1" applyBorder="1" applyAlignment="1">
      <alignment horizontal="right" vertical="center"/>
    </xf>
    <xf numFmtId="4" fontId="19" fillId="0" borderId="4" xfId="7" applyNumberFormat="1" applyFont="1" applyBorder="1" applyAlignment="1">
      <alignment horizontal="right" vertical="center"/>
    </xf>
    <xf numFmtId="0" fontId="5" fillId="0" borderId="0" xfId="4" applyFont="1" applyBorder="1" applyAlignment="1">
      <alignment horizontal="center" vertical="center"/>
    </xf>
    <xf numFmtId="4" fontId="5" fillId="0" borderId="0" xfId="4" applyNumberFormat="1" applyFont="1" applyBorder="1" applyAlignment="1">
      <alignment vertical="center"/>
    </xf>
    <xf numFmtId="0" fontId="5" fillId="0" borderId="4" xfId="4" applyFont="1" applyFill="1" applyBorder="1" applyAlignment="1">
      <alignment horizontal="center" vertical="center" wrapText="1"/>
    </xf>
    <xf numFmtId="0" fontId="10" fillId="0" borderId="5" xfId="6" applyNumberFormat="1" applyFont="1" applyFill="1" applyBorder="1" applyAlignment="1">
      <alignment vertical="center" wrapText="1"/>
    </xf>
    <xf numFmtId="0" fontId="19" fillId="0" borderId="4" xfId="7" applyNumberFormat="1" applyFont="1" applyBorder="1" applyAlignment="1">
      <alignment vertical="center" wrapText="1"/>
    </xf>
    <xf numFmtId="0" fontId="19" fillId="0" borderId="4" xfId="6" applyNumberFormat="1" applyFont="1" applyFill="1" applyBorder="1" applyAlignment="1">
      <alignment vertical="center" wrapText="1"/>
    </xf>
    <xf numFmtId="0" fontId="18" fillId="0" borderId="4" xfId="2" applyFont="1" applyBorder="1" applyAlignment="1">
      <alignment horizontal="center"/>
    </xf>
    <xf numFmtId="0" fontId="19" fillId="0" borderId="0" xfId="2" applyFont="1"/>
    <xf numFmtId="0" fontId="25" fillId="0" borderId="4" xfId="4" applyFont="1" applyBorder="1" applyAlignment="1">
      <alignment horizontal="center" vertical="center"/>
    </xf>
    <xf numFmtId="0" fontId="1" fillId="0" borderId="4" xfId="4" applyBorder="1" applyAlignment="1">
      <alignment horizontal="center" vertical="center"/>
    </xf>
    <xf numFmtId="0" fontId="1" fillId="0" borderId="4" xfId="4" applyBorder="1" applyAlignment="1">
      <alignment vertical="center"/>
    </xf>
    <xf numFmtId="0" fontId="1" fillId="0" borderId="4" xfId="4" applyFont="1" applyBorder="1" applyAlignment="1">
      <alignment horizontal="center" vertical="center"/>
    </xf>
    <xf numFmtId="0" fontId="26" fillId="0" borderId="4" xfId="0" applyFont="1" applyBorder="1" applyAlignment="1">
      <alignment horizontal="justify" vertical="center"/>
    </xf>
    <xf numFmtId="4" fontId="8" fillId="0" borderId="0" xfId="4" applyNumberFormat="1" applyFont="1" applyBorder="1" applyAlignment="1">
      <alignment vertical="center"/>
    </xf>
    <xf numFmtId="49" fontId="8" fillId="0" borderId="0" xfId="4" applyNumberFormat="1" applyFont="1" applyBorder="1" applyAlignment="1">
      <alignment vertical="center" wrapText="1"/>
    </xf>
    <xf numFmtId="4" fontId="2" fillId="0" borderId="0" xfId="4" applyNumberFormat="1" applyFont="1" applyBorder="1" applyAlignment="1">
      <alignment horizontal="right" vertical="center"/>
    </xf>
    <xf numFmtId="165" fontId="13" fillId="0" borderId="4" xfId="3" applyNumberFormat="1" applyFont="1" applyBorder="1" applyAlignment="1">
      <alignment horizontal="center" vertical="center"/>
    </xf>
    <xf numFmtId="0" fontId="13" fillId="0" borderId="4" xfId="3" applyNumberFormat="1" applyFont="1" applyBorder="1" applyAlignment="1">
      <alignment horizontal="center" vertical="center"/>
    </xf>
    <xf numFmtId="0" fontId="14" fillId="0" borderId="5" xfId="2" applyNumberFormat="1" applyFont="1" applyBorder="1" applyAlignment="1">
      <alignment horizontal="center" vertical="center"/>
    </xf>
    <xf numFmtId="0" fontId="7" fillId="0" borderId="5" xfId="2" applyNumberFormat="1" applyFont="1" applyBorder="1" applyAlignment="1">
      <alignment horizontal="center" vertical="center"/>
    </xf>
    <xf numFmtId="0" fontId="10" fillId="0" borderId="4" xfId="3" applyNumberFormat="1" applyFont="1" applyBorder="1" applyAlignment="1">
      <alignment horizontal="center" vertical="center"/>
    </xf>
    <xf numFmtId="0" fontId="13" fillId="0" borderId="4" xfId="7" applyNumberFormat="1" applyFont="1" applyBorder="1" applyAlignment="1">
      <alignment vertical="center" wrapText="1"/>
    </xf>
    <xf numFmtId="0" fontId="10" fillId="0" borderId="4" xfId="7" applyNumberFormat="1" applyFont="1" applyBorder="1" applyAlignment="1">
      <alignment vertical="center" wrapText="1"/>
    </xf>
    <xf numFmtId="4" fontId="8" fillId="0" borderId="7" xfId="4" applyNumberFormat="1" applyFont="1" applyBorder="1" applyAlignment="1">
      <alignment vertical="center"/>
    </xf>
    <xf numFmtId="0" fontId="2" fillId="0" borderId="0" xfId="4" applyFont="1" applyBorder="1" applyAlignment="1">
      <alignment horizontal="center" vertical="center"/>
    </xf>
    <xf numFmtId="4" fontId="5" fillId="0" borderId="7" xfId="4" applyNumberFormat="1" applyFont="1" applyBorder="1" applyAlignment="1">
      <alignment vertical="center"/>
    </xf>
    <xf numFmtId="4" fontId="2" fillId="0" borderId="7" xfId="4" applyNumberFormat="1" applyFont="1" applyBorder="1" applyAlignment="1">
      <alignment vertical="center"/>
    </xf>
    <xf numFmtId="0" fontId="5" fillId="0" borderId="4" xfId="4" applyFont="1" applyFill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0" fontId="7" fillId="0" borderId="5" xfId="1" applyFont="1" applyBorder="1" applyAlignment="1">
      <alignment horizontal="center" vertical="center"/>
    </xf>
    <xf numFmtId="164" fontId="19" fillId="0" borderId="4" xfId="7" applyNumberFormat="1" applyFont="1" applyBorder="1" applyAlignment="1">
      <alignment horizontal="center" vertical="top"/>
    </xf>
    <xf numFmtId="4" fontId="19" fillId="0" borderId="4" xfId="7" applyNumberFormat="1" applyFont="1" applyBorder="1" applyAlignment="1">
      <alignment horizontal="right" vertical="top"/>
    </xf>
    <xf numFmtId="49" fontId="8" fillId="0" borderId="4" xfId="2" applyNumberFormat="1" applyFont="1" applyBorder="1" applyAlignment="1">
      <alignment horizontal="center" vertical="center"/>
    </xf>
    <xf numFmtId="0" fontId="2" fillId="0" borderId="4" xfId="4" applyFont="1" applyBorder="1" applyAlignment="1">
      <alignment horizontal="left" vertical="center" wrapText="1"/>
    </xf>
    <xf numFmtId="0" fontId="20" fillId="0" borderId="4" xfId="7" applyNumberFormat="1" applyFont="1" applyFill="1" applyBorder="1" applyAlignment="1">
      <alignment vertical="top" wrapText="1"/>
    </xf>
    <xf numFmtId="4" fontId="7" fillId="0" borderId="4" xfId="3" applyNumberFormat="1" applyFont="1" applyBorder="1" applyAlignment="1">
      <alignment horizontal="right" vertical="center"/>
    </xf>
    <xf numFmtId="0" fontId="14" fillId="0" borderId="4" xfId="4" applyNumberFormat="1" applyFont="1" applyBorder="1" applyAlignment="1">
      <alignment vertical="center" wrapText="1"/>
    </xf>
    <xf numFmtId="0" fontId="9" fillId="0" borderId="0" xfId="4" applyFont="1" applyBorder="1" applyAlignment="1">
      <alignment horizontal="center" vertical="center" wrapText="1"/>
    </xf>
    <xf numFmtId="43" fontId="13" fillId="0" borderId="4" xfId="6" applyFont="1" applyBorder="1" applyAlignment="1">
      <alignment horizontal="left" vertical="top" wrapText="1"/>
    </xf>
    <xf numFmtId="0" fontId="28" fillId="0" borderId="4" xfId="2" applyFont="1" applyBorder="1" applyAlignment="1">
      <alignment horizontal="center"/>
    </xf>
    <xf numFmtId="0" fontId="8" fillId="0" borderId="4" xfId="11" applyFont="1" applyFill="1" applyBorder="1" applyAlignment="1">
      <alignment horizontal="left" vertical="top" wrapText="1"/>
    </xf>
    <xf numFmtId="166" fontId="20" fillId="0" borderId="4" xfId="7" applyNumberFormat="1" applyFont="1" applyBorder="1" applyAlignment="1">
      <alignment horizontal="center" vertical="center"/>
    </xf>
    <xf numFmtId="4" fontId="20" fillId="0" borderId="4" xfId="7" applyNumberFormat="1" applyFont="1" applyBorder="1" applyAlignment="1">
      <alignment horizontal="right" vertical="top"/>
    </xf>
    <xf numFmtId="0" fontId="8" fillId="0" borderId="4" xfId="2" applyFont="1" applyBorder="1" applyAlignment="1">
      <alignment horizontal="center" vertical="center"/>
    </xf>
    <xf numFmtId="0" fontId="10" fillId="0" borderId="4" xfId="7" applyNumberFormat="1" applyFont="1" applyBorder="1" applyAlignment="1">
      <alignment horizontal="left" vertical="center" wrapText="1"/>
    </xf>
    <xf numFmtId="0" fontId="19" fillId="0" borderId="7" xfId="7" applyNumberFormat="1" applyFont="1" applyBorder="1" applyAlignment="1">
      <alignment horizontal="left" vertical="top" wrapText="1"/>
    </xf>
    <xf numFmtId="0" fontId="8" fillId="0" borderId="4" xfId="11" applyNumberFormat="1" applyFont="1" applyFill="1" applyBorder="1" applyAlignment="1">
      <alignment horizontal="left" vertical="center" wrapText="1"/>
    </xf>
    <xf numFmtId="0" fontId="19" fillId="0" borderId="34" xfId="10" applyNumberFormat="1" applyFont="1" applyFill="1" applyBorder="1" applyAlignment="1">
      <alignment horizontal="left" vertical="top" wrapText="1"/>
    </xf>
    <xf numFmtId="0" fontId="21" fillId="0" borderId="4" xfId="4" applyNumberFormat="1" applyFont="1" applyBorder="1" applyAlignment="1">
      <alignment vertical="center" wrapText="1"/>
    </xf>
    <xf numFmtId="1" fontId="19" fillId="0" borderId="4" xfId="3" applyNumberFormat="1" applyFont="1" applyBorder="1" applyAlignment="1">
      <alignment horizontal="center" vertical="top"/>
    </xf>
    <xf numFmtId="0" fontId="20" fillId="0" borderId="4" xfId="6" applyNumberFormat="1" applyFont="1" applyBorder="1" applyAlignment="1">
      <alignment horizontal="left" vertical="center" wrapText="1"/>
    </xf>
    <xf numFmtId="165" fontId="20" fillId="0" borderId="4" xfId="3" applyNumberFormat="1" applyFont="1" applyBorder="1" applyAlignment="1">
      <alignment horizontal="center" vertical="center"/>
    </xf>
    <xf numFmtId="0" fontId="1" fillId="0" borderId="0" xfId="12" applyAlignment="1">
      <alignment vertical="center"/>
    </xf>
    <xf numFmtId="0" fontId="2" fillId="0" borderId="0" xfId="12" applyFont="1" applyAlignment="1">
      <alignment vertical="center"/>
    </xf>
    <xf numFmtId="0" fontId="29" fillId="0" borderId="0" xfId="12" applyFont="1" applyAlignment="1">
      <alignment vertical="center"/>
    </xf>
    <xf numFmtId="0" fontId="29" fillId="0" borderId="0" xfId="12" applyFont="1"/>
    <xf numFmtId="164" fontId="30" fillId="0" borderId="0" xfId="12" applyNumberFormat="1" applyFont="1" applyAlignment="1">
      <alignment vertical="center"/>
    </xf>
    <xf numFmtId="4" fontId="31" fillId="0" borderId="4" xfId="12" applyNumberFormat="1" applyFont="1" applyBorder="1" applyAlignment="1">
      <alignment vertical="center"/>
    </xf>
    <xf numFmtId="0" fontId="31" fillId="0" borderId="4" xfId="12" applyFont="1" applyBorder="1" applyAlignment="1">
      <alignment horizontal="center" vertical="center"/>
    </xf>
    <xf numFmtId="0" fontId="31" fillId="0" borderId="4" xfId="12" applyFont="1" applyBorder="1" applyAlignment="1">
      <alignment vertical="center"/>
    </xf>
    <xf numFmtId="164" fontId="1" fillId="0" borderId="0" xfId="12" applyNumberFormat="1" applyAlignment="1">
      <alignment vertical="center"/>
    </xf>
    <xf numFmtId="4" fontId="31" fillId="0" borderId="35" xfId="12" applyNumberFormat="1" applyFont="1" applyBorder="1" applyAlignment="1">
      <alignment vertical="center"/>
    </xf>
    <xf numFmtId="0" fontId="31" fillId="0" borderId="36" xfId="12" applyFont="1" applyBorder="1" applyAlignment="1">
      <alignment horizontal="center" vertical="center"/>
    </xf>
    <xf numFmtId="0" fontId="31" fillId="0" borderId="36" xfId="12" applyFont="1" applyBorder="1" applyAlignment="1">
      <alignment vertical="center"/>
    </xf>
    <xf numFmtId="4" fontId="31" fillId="0" borderId="36" xfId="12" applyNumberFormat="1" applyFont="1" applyBorder="1" applyAlignment="1">
      <alignment vertical="center"/>
    </xf>
    <xf numFmtId="0" fontId="33" fillId="0" borderId="0" xfId="12" applyFont="1" applyAlignment="1">
      <alignment vertical="center"/>
    </xf>
    <xf numFmtId="0" fontId="33" fillId="0" borderId="4" xfId="12" applyFont="1" applyBorder="1" applyAlignment="1">
      <alignment horizontal="center" vertical="center"/>
    </xf>
    <xf numFmtId="0" fontId="34" fillId="0" borderId="0" xfId="12" applyFont="1" applyAlignment="1">
      <alignment horizontal="right" vertical="top"/>
    </xf>
    <xf numFmtId="0" fontId="35" fillId="0" borderId="0" xfId="12" applyFont="1" applyAlignment="1">
      <alignment horizontal="left" vertical="center"/>
    </xf>
    <xf numFmtId="0" fontId="1" fillId="0" borderId="0" xfId="12" applyFont="1" applyAlignment="1">
      <alignment vertical="center"/>
    </xf>
    <xf numFmtId="0" fontId="18" fillId="0" borderId="4" xfId="2" applyNumberFormat="1" applyFont="1" applyBorder="1" applyAlignment="1">
      <alignment horizontal="left" vertical="center" wrapText="1"/>
    </xf>
    <xf numFmtId="0" fontId="18" fillId="0" borderId="4" xfId="2" applyFont="1" applyBorder="1" applyAlignment="1">
      <alignment horizontal="center" vertical="center"/>
    </xf>
    <xf numFmtId="0" fontId="7" fillId="0" borderId="4" xfId="12" applyFont="1" applyBorder="1" applyAlignment="1">
      <alignment horizontal="left" vertical="center" wrapText="1"/>
    </xf>
    <xf numFmtId="0" fontId="14" fillId="0" borderId="3" xfId="11" applyFont="1" applyBorder="1" applyAlignment="1">
      <alignment vertical="center" wrapText="1"/>
    </xf>
    <xf numFmtId="0" fontId="37" fillId="0" borderId="0" xfId="2" applyFont="1" applyAlignment="1">
      <alignment horizontal="center"/>
    </xf>
    <xf numFmtId="0" fontId="37" fillId="0" borderId="0" xfId="2" applyFont="1"/>
    <xf numFmtId="0" fontId="7" fillId="0" borderId="3" xfId="11" applyFont="1" applyBorder="1" applyAlignment="1">
      <alignment vertical="center" wrapText="1"/>
    </xf>
    <xf numFmtId="0" fontId="20" fillId="0" borderId="0" xfId="2" applyFont="1" applyAlignment="1">
      <alignment horizontal="center"/>
    </xf>
    <xf numFmtId="0" fontId="37" fillId="0" borderId="0" xfId="2" applyFont="1" applyAlignment="1">
      <alignment horizontal="center"/>
    </xf>
    <xf numFmtId="0" fontId="21" fillId="0" borderId="7" xfId="1" applyFont="1" applyBorder="1" applyAlignment="1">
      <alignment horizontal="left" vertical="center"/>
    </xf>
    <xf numFmtId="0" fontId="21" fillId="0" borderId="5" xfId="1" applyFont="1" applyBorder="1" applyAlignment="1">
      <alignment horizontal="left" vertical="center"/>
    </xf>
    <xf numFmtId="0" fontId="21" fillId="0" borderId="4" xfId="1" applyFont="1" applyFill="1" applyBorder="1" applyAlignment="1">
      <alignment horizontal="left" vertical="center"/>
    </xf>
    <xf numFmtId="0" fontId="24" fillId="0" borderId="0" xfId="1" applyFont="1" applyAlignment="1">
      <alignment horizontal="center"/>
    </xf>
    <xf numFmtId="0" fontId="22" fillId="0" borderId="0" xfId="2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3" xfId="1" applyFont="1" applyFill="1" applyBorder="1" applyAlignment="1">
      <alignment horizontal="center" wrapText="1"/>
    </xf>
    <xf numFmtId="0" fontId="5" fillId="0" borderId="33" xfId="1" applyFont="1" applyFill="1" applyBorder="1" applyAlignment="1">
      <alignment horizontal="center" vertical="center"/>
    </xf>
    <xf numFmtId="0" fontId="2" fillId="0" borderId="31" xfId="1" applyFont="1" applyFill="1" applyBorder="1" applyAlignment="1"/>
    <xf numFmtId="0" fontId="2" fillId="0" borderId="30" xfId="1" applyFont="1" applyFill="1" applyBorder="1" applyAlignment="1"/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49" fontId="7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3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4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0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2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7" xfId="2" applyNumberFormat="1" applyFont="1" applyBorder="1" applyAlignment="1">
      <alignment horizontal="right" vertical="center"/>
    </xf>
    <xf numFmtId="0" fontId="14" fillId="0" borderId="6" xfId="2" applyNumberFormat="1" applyFont="1" applyBorder="1" applyAlignment="1">
      <alignment horizontal="right" vertical="center"/>
    </xf>
    <xf numFmtId="0" fontId="14" fillId="0" borderId="5" xfId="2" applyNumberFormat="1" applyFont="1" applyBorder="1" applyAlignment="1">
      <alignment horizontal="right" vertical="center"/>
    </xf>
    <xf numFmtId="0" fontId="14" fillId="0" borderId="7" xfId="2" applyNumberFormat="1" applyFont="1" applyFill="1" applyBorder="1" applyAlignment="1">
      <alignment horizontal="right" vertical="center"/>
    </xf>
    <xf numFmtId="0" fontId="14" fillId="0" borderId="6" xfId="2" applyNumberFormat="1" applyFont="1" applyFill="1" applyBorder="1" applyAlignment="1">
      <alignment horizontal="right" vertical="center"/>
    </xf>
    <xf numFmtId="0" fontId="14" fillId="0" borderId="5" xfId="2" applyNumberFormat="1" applyFont="1" applyFill="1" applyBorder="1" applyAlignment="1">
      <alignment horizontal="right" vertical="center"/>
    </xf>
    <xf numFmtId="0" fontId="9" fillId="0" borderId="0" xfId="4" applyFont="1" applyBorder="1" applyAlignment="1">
      <alignment horizontal="center" vertical="center" wrapText="1"/>
    </xf>
    <xf numFmtId="0" fontId="2" fillId="0" borderId="0" xfId="4" applyFont="1" applyBorder="1" applyAlignment="1">
      <alignment horizontal="left" vertical="center" wrapText="1"/>
    </xf>
    <xf numFmtId="0" fontId="9" fillId="0" borderId="0" xfId="4" applyFont="1" applyBorder="1" applyAlignment="1">
      <alignment horizontal="left" vertical="center" wrapText="1"/>
    </xf>
    <xf numFmtId="0" fontId="5" fillId="0" borderId="7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2" fillId="0" borderId="1" xfId="4" applyFont="1" applyBorder="1" applyAlignment="1">
      <alignment horizontal="center" vertical="center"/>
    </xf>
    <xf numFmtId="0" fontId="2" fillId="0" borderId="3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3" xfId="4" applyFont="1" applyBorder="1" applyAlignment="1">
      <alignment horizontal="center" vertical="center"/>
    </xf>
    <xf numFmtId="0" fontId="2" fillId="0" borderId="1" xfId="4" applyFont="1" applyBorder="1" applyAlignment="1">
      <alignment horizontal="left" vertical="center" wrapText="1"/>
    </xf>
    <xf numFmtId="0" fontId="2" fillId="0" borderId="3" xfId="4" applyFont="1" applyBorder="1" applyAlignment="1">
      <alignment horizontal="left" vertical="center" wrapText="1"/>
    </xf>
    <xf numFmtId="0" fontId="32" fillId="0" borderId="4" xfId="12" applyFont="1" applyBorder="1" applyAlignment="1">
      <alignment horizontal="center" vertical="center"/>
    </xf>
    <xf numFmtId="0" fontId="36" fillId="0" borderId="0" xfId="12" applyFont="1" applyAlignment="1">
      <alignment horizontal="center" vertical="center"/>
    </xf>
    <xf numFmtId="0" fontId="32" fillId="3" borderId="4" xfId="12" applyFont="1" applyFill="1" applyBorder="1" applyAlignment="1">
      <alignment horizontal="center" vertical="center"/>
    </xf>
    <xf numFmtId="0" fontId="32" fillId="3" borderId="4" xfId="12" applyFont="1" applyFill="1" applyBorder="1" applyAlignment="1">
      <alignment horizontal="center" vertical="center" wrapText="1"/>
    </xf>
    <xf numFmtId="0" fontId="32" fillId="3" borderId="1" xfId="12" applyFont="1" applyFill="1" applyBorder="1" applyAlignment="1">
      <alignment horizontal="center" vertical="center" wrapText="1"/>
    </xf>
    <xf numFmtId="0" fontId="32" fillId="3" borderId="2" xfId="12" applyFont="1" applyFill="1" applyBorder="1" applyAlignment="1">
      <alignment horizontal="center" vertical="center"/>
    </xf>
    <xf numFmtId="0" fontId="32" fillId="3" borderId="3" xfId="12" applyFont="1" applyFill="1" applyBorder="1" applyAlignment="1">
      <alignment horizontal="center" vertical="center"/>
    </xf>
  </cellXfs>
  <cellStyles count="14">
    <cellStyle name="Dziesiętny 2" xfId="3"/>
    <cellStyle name="Dziesiętny 2 2" xfId="6"/>
    <cellStyle name="Dziesiętny 2 2 2" xfId="7"/>
    <cellStyle name="Dziesiętny 2 2 2 2" xfId="13"/>
    <cellStyle name="Dziesiętny 3" xfId="10"/>
    <cellStyle name="Dziesiętny 4" xfId="9"/>
    <cellStyle name="Normalny" xfId="0" builtinId="0"/>
    <cellStyle name="Normalny 2" xfId="1"/>
    <cellStyle name="Normalny 3" xfId="5"/>
    <cellStyle name="Normalny 5" xfId="8"/>
    <cellStyle name="Normalny_Kopia Projekt Uchwała budżetowa na rok 2012 załączniki 1,2,3,4+T1,T2,T2a,T3 roboczy" xfId="12"/>
    <cellStyle name="Normalny_planowane dochody i wydatki  2011 r z podziałem." xfId="2"/>
    <cellStyle name="Normalny_Uchwała Rady Gminy Nr XVII.100.12 z dn. 27.09.2012 r. T1,T2,T2a+zał.1" xfId="4"/>
    <cellStyle name="Normalny_Zarządzenie Wójta Nr 3 z dn. 13.02.2012 r. załącznik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9"/>
  <sheetViews>
    <sheetView workbookViewId="0"/>
  </sheetViews>
  <sheetFormatPr defaultColWidth="10.33203125" defaultRowHeight="13.8"/>
  <cols>
    <col min="1" max="1" width="8.6640625" style="25" customWidth="1"/>
    <col min="2" max="2" width="43.33203125" style="2" customWidth="1"/>
    <col min="3" max="3" width="13.33203125" style="25" customWidth="1"/>
    <col min="4" max="4" width="12.5546875" style="25" customWidth="1"/>
    <col min="5" max="5" width="12.44140625" style="2" customWidth="1"/>
    <col min="6" max="6" width="11.6640625" style="2" customWidth="1"/>
    <col min="7" max="256" width="10.33203125" style="2"/>
    <col min="257" max="257" width="8.6640625" style="2" customWidth="1"/>
    <col min="258" max="258" width="47.5546875" style="2" customWidth="1"/>
    <col min="259" max="259" width="13.33203125" style="2" customWidth="1"/>
    <col min="260" max="260" width="12.5546875" style="2" customWidth="1"/>
    <col min="261" max="261" width="12.44140625" style="2" customWidth="1"/>
    <col min="262" max="262" width="11.6640625" style="2" customWidth="1"/>
    <col min="263" max="512" width="10.33203125" style="2"/>
    <col min="513" max="513" width="8.6640625" style="2" customWidth="1"/>
    <col min="514" max="514" width="47.5546875" style="2" customWidth="1"/>
    <col min="515" max="515" width="13.33203125" style="2" customWidth="1"/>
    <col min="516" max="516" width="12.5546875" style="2" customWidth="1"/>
    <col min="517" max="517" width="12.44140625" style="2" customWidth="1"/>
    <col min="518" max="518" width="11.6640625" style="2" customWidth="1"/>
    <col min="519" max="768" width="10.33203125" style="2"/>
    <col min="769" max="769" width="8.6640625" style="2" customWidth="1"/>
    <col min="770" max="770" width="47.5546875" style="2" customWidth="1"/>
    <col min="771" max="771" width="13.33203125" style="2" customWidth="1"/>
    <col min="772" max="772" width="12.5546875" style="2" customWidth="1"/>
    <col min="773" max="773" width="12.44140625" style="2" customWidth="1"/>
    <col min="774" max="774" width="11.6640625" style="2" customWidth="1"/>
    <col min="775" max="1024" width="10.33203125" style="2"/>
    <col min="1025" max="1025" width="8.6640625" style="2" customWidth="1"/>
    <col min="1026" max="1026" width="47.5546875" style="2" customWidth="1"/>
    <col min="1027" max="1027" width="13.33203125" style="2" customWidth="1"/>
    <col min="1028" max="1028" width="12.5546875" style="2" customWidth="1"/>
    <col min="1029" max="1029" width="12.44140625" style="2" customWidth="1"/>
    <col min="1030" max="1030" width="11.6640625" style="2" customWidth="1"/>
    <col min="1031" max="1280" width="10.33203125" style="2"/>
    <col min="1281" max="1281" width="8.6640625" style="2" customWidth="1"/>
    <col min="1282" max="1282" width="47.5546875" style="2" customWidth="1"/>
    <col min="1283" max="1283" width="13.33203125" style="2" customWidth="1"/>
    <col min="1284" max="1284" width="12.5546875" style="2" customWidth="1"/>
    <col min="1285" max="1285" width="12.44140625" style="2" customWidth="1"/>
    <col min="1286" max="1286" width="11.6640625" style="2" customWidth="1"/>
    <col min="1287" max="1536" width="10.33203125" style="2"/>
    <col min="1537" max="1537" width="8.6640625" style="2" customWidth="1"/>
    <col min="1538" max="1538" width="47.5546875" style="2" customWidth="1"/>
    <col min="1539" max="1539" width="13.33203125" style="2" customWidth="1"/>
    <col min="1540" max="1540" width="12.5546875" style="2" customWidth="1"/>
    <col min="1541" max="1541" width="12.44140625" style="2" customWidth="1"/>
    <col min="1542" max="1542" width="11.6640625" style="2" customWidth="1"/>
    <col min="1543" max="1792" width="10.33203125" style="2"/>
    <col min="1793" max="1793" width="8.6640625" style="2" customWidth="1"/>
    <col min="1794" max="1794" width="47.5546875" style="2" customWidth="1"/>
    <col min="1795" max="1795" width="13.33203125" style="2" customWidth="1"/>
    <col min="1796" max="1796" width="12.5546875" style="2" customWidth="1"/>
    <col min="1797" max="1797" width="12.44140625" style="2" customWidth="1"/>
    <col min="1798" max="1798" width="11.6640625" style="2" customWidth="1"/>
    <col min="1799" max="2048" width="10.33203125" style="2"/>
    <col min="2049" max="2049" width="8.6640625" style="2" customWidth="1"/>
    <col min="2050" max="2050" width="47.5546875" style="2" customWidth="1"/>
    <col min="2051" max="2051" width="13.33203125" style="2" customWidth="1"/>
    <col min="2052" max="2052" width="12.5546875" style="2" customWidth="1"/>
    <col min="2053" max="2053" width="12.44140625" style="2" customWidth="1"/>
    <col min="2054" max="2054" width="11.6640625" style="2" customWidth="1"/>
    <col min="2055" max="2304" width="10.33203125" style="2"/>
    <col min="2305" max="2305" width="8.6640625" style="2" customWidth="1"/>
    <col min="2306" max="2306" width="47.5546875" style="2" customWidth="1"/>
    <col min="2307" max="2307" width="13.33203125" style="2" customWidth="1"/>
    <col min="2308" max="2308" width="12.5546875" style="2" customWidth="1"/>
    <col min="2309" max="2309" width="12.44140625" style="2" customWidth="1"/>
    <col min="2310" max="2310" width="11.6640625" style="2" customWidth="1"/>
    <col min="2311" max="2560" width="10.33203125" style="2"/>
    <col min="2561" max="2561" width="8.6640625" style="2" customWidth="1"/>
    <col min="2562" max="2562" width="47.5546875" style="2" customWidth="1"/>
    <col min="2563" max="2563" width="13.33203125" style="2" customWidth="1"/>
    <col min="2564" max="2564" width="12.5546875" style="2" customWidth="1"/>
    <col min="2565" max="2565" width="12.44140625" style="2" customWidth="1"/>
    <col min="2566" max="2566" width="11.6640625" style="2" customWidth="1"/>
    <col min="2567" max="2816" width="10.33203125" style="2"/>
    <col min="2817" max="2817" width="8.6640625" style="2" customWidth="1"/>
    <col min="2818" max="2818" width="47.5546875" style="2" customWidth="1"/>
    <col min="2819" max="2819" width="13.33203125" style="2" customWidth="1"/>
    <col min="2820" max="2820" width="12.5546875" style="2" customWidth="1"/>
    <col min="2821" max="2821" width="12.44140625" style="2" customWidth="1"/>
    <col min="2822" max="2822" width="11.6640625" style="2" customWidth="1"/>
    <col min="2823" max="3072" width="10.33203125" style="2"/>
    <col min="3073" max="3073" width="8.6640625" style="2" customWidth="1"/>
    <col min="3074" max="3074" width="47.5546875" style="2" customWidth="1"/>
    <col min="3075" max="3075" width="13.33203125" style="2" customWidth="1"/>
    <col min="3076" max="3076" width="12.5546875" style="2" customWidth="1"/>
    <col min="3077" max="3077" width="12.44140625" style="2" customWidth="1"/>
    <col min="3078" max="3078" width="11.6640625" style="2" customWidth="1"/>
    <col min="3079" max="3328" width="10.33203125" style="2"/>
    <col min="3329" max="3329" width="8.6640625" style="2" customWidth="1"/>
    <col min="3330" max="3330" width="47.5546875" style="2" customWidth="1"/>
    <col min="3331" max="3331" width="13.33203125" style="2" customWidth="1"/>
    <col min="3332" max="3332" width="12.5546875" style="2" customWidth="1"/>
    <col min="3333" max="3333" width="12.44140625" style="2" customWidth="1"/>
    <col min="3334" max="3334" width="11.6640625" style="2" customWidth="1"/>
    <col min="3335" max="3584" width="10.33203125" style="2"/>
    <col min="3585" max="3585" width="8.6640625" style="2" customWidth="1"/>
    <col min="3586" max="3586" width="47.5546875" style="2" customWidth="1"/>
    <col min="3587" max="3587" width="13.33203125" style="2" customWidth="1"/>
    <col min="3588" max="3588" width="12.5546875" style="2" customWidth="1"/>
    <col min="3589" max="3589" width="12.44140625" style="2" customWidth="1"/>
    <col min="3590" max="3590" width="11.6640625" style="2" customWidth="1"/>
    <col min="3591" max="3840" width="10.33203125" style="2"/>
    <col min="3841" max="3841" width="8.6640625" style="2" customWidth="1"/>
    <col min="3842" max="3842" width="47.5546875" style="2" customWidth="1"/>
    <col min="3843" max="3843" width="13.33203125" style="2" customWidth="1"/>
    <col min="3844" max="3844" width="12.5546875" style="2" customWidth="1"/>
    <col min="3845" max="3845" width="12.44140625" style="2" customWidth="1"/>
    <col min="3846" max="3846" width="11.6640625" style="2" customWidth="1"/>
    <col min="3847" max="4096" width="10.33203125" style="2"/>
    <col min="4097" max="4097" width="8.6640625" style="2" customWidth="1"/>
    <col min="4098" max="4098" width="47.5546875" style="2" customWidth="1"/>
    <col min="4099" max="4099" width="13.33203125" style="2" customWidth="1"/>
    <col min="4100" max="4100" width="12.5546875" style="2" customWidth="1"/>
    <col min="4101" max="4101" width="12.44140625" style="2" customWidth="1"/>
    <col min="4102" max="4102" width="11.6640625" style="2" customWidth="1"/>
    <col min="4103" max="4352" width="10.33203125" style="2"/>
    <col min="4353" max="4353" width="8.6640625" style="2" customWidth="1"/>
    <col min="4354" max="4354" width="47.5546875" style="2" customWidth="1"/>
    <col min="4355" max="4355" width="13.33203125" style="2" customWidth="1"/>
    <col min="4356" max="4356" width="12.5546875" style="2" customWidth="1"/>
    <col min="4357" max="4357" width="12.44140625" style="2" customWidth="1"/>
    <col min="4358" max="4358" width="11.6640625" style="2" customWidth="1"/>
    <col min="4359" max="4608" width="10.33203125" style="2"/>
    <col min="4609" max="4609" width="8.6640625" style="2" customWidth="1"/>
    <col min="4610" max="4610" width="47.5546875" style="2" customWidth="1"/>
    <col min="4611" max="4611" width="13.33203125" style="2" customWidth="1"/>
    <col min="4612" max="4612" width="12.5546875" style="2" customWidth="1"/>
    <col min="4613" max="4613" width="12.44140625" style="2" customWidth="1"/>
    <col min="4614" max="4614" width="11.6640625" style="2" customWidth="1"/>
    <col min="4615" max="4864" width="10.33203125" style="2"/>
    <col min="4865" max="4865" width="8.6640625" style="2" customWidth="1"/>
    <col min="4866" max="4866" width="47.5546875" style="2" customWidth="1"/>
    <col min="4867" max="4867" width="13.33203125" style="2" customWidth="1"/>
    <col min="4868" max="4868" width="12.5546875" style="2" customWidth="1"/>
    <col min="4869" max="4869" width="12.44140625" style="2" customWidth="1"/>
    <col min="4870" max="4870" width="11.6640625" style="2" customWidth="1"/>
    <col min="4871" max="5120" width="10.33203125" style="2"/>
    <col min="5121" max="5121" width="8.6640625" style="2" customWidth="1"/>
    <col min="5122" max="5122" width="47.5546875" style="2" customWidth="1"/>
    <col min="5123" max="5123" width="13.33203125" style="2" customWidth="1"/>
    <col min="5124" max="5124" width="12.5546875" style="2" customWidth="1"/>
    <col min="5125" max="5125" width="12.44140625" style="2" customWidth="1"/>
    <col min="5126" max="5126" width="11.6640625" style="2" customWidth="1"/>
    <col min="5127" max="5376" width="10.33203125" style="2"/>
    <col min="5377" max="5377" width="8.6640625" style="2" customWidth="1"/>
    <col min="5378" max="5378" width="47.5546875" style="2" customWidth="1"/>
    <col min="5379" max="5379" width="13.33203125" style="2" customWidth="1"/>
    <col min="5380" max="5380" width="12.5546875" style="2" customWidth="1"/>
    <col min="5381" max="5381" width="12.44140625" style="2" customWidth="1"/>
    <col min="5382" max="5382" width="11.6640625" style="2" customWidth="1"/>
    <col min="5383" max="5632" width="10.33203125" style="2"/>
    <col min="5633" max="5633" width="8.6640625" style="2" customWidth="1"/>
    <col min="5634" max="5634" width="47.5546875" style="2" customWidth="1"/>
    <col min="5635" max="5635" width="13.33203125" style="2" customWidth="1"/>
    <col min="5636" max="5636" width="12.5546875" style="2" customWidth="1"/>
    <col min="5637" max="5637" width="12.44140625" style="2" customWidth="1"/>
    <col min="5638" max="5638" width="11.6640625" style="2" customWidth="1"/>
    <col min="5639" max="5888" width="10.33203125" style="2"/>
    <col min="5889" max="5889" width="8.6640625" style="2" customWidth="1"/>
    <col min="5890" max="5890" width="47.5546875" style="2" customWidth="1"/>
    <col min="5891" max="5891" width="13.33203125" style="2" customWidth="1"/>
    <col min="5892" max="5892" width="12.5546875" style="2" customWidth="1"/>
    <col min="5893" max="5893" width="12.44140625" style="2" customWidth="1"/>
    <col min="5894" max="5894" width="11.6640625" style="2" customWidth="1"/>
    <col min="5895" max="6144" width="10.33203125" style="2"/>
    <col min="6145" max="6145" width="8.6640625" style="2" customWidth="1"/>
    <col min="6146" max="6146" width="47.5546875" style="2" customWidth="1"/>
    <col min="6147" max="6147" width="13.33203125" style="2" customWidth="1"/>
    <col min="6148" max="6148" width="12.5546875" style="2" customWidth="1"/>
    <col min="6149" max="6149" width="12.44140625" style="2" customWidth="1"/>
    <col min="6150" max="6150" width="11.6640625" style="2" customWidth="1"/>
    <col min="6151" max="6400" width="10.33203125" style="2"/>
    <col min="6401" max="6401" width="8.6640625" style="2" customWidth="1"/>
    <col min="6402" max="6402" width="47.5546875" style="2" customWidth="1"/>
    <col min="6403" max="6403" width="13.33203125" style="2" customWidth="1"/>
    <col min="6404" max="6404" width="12.5546875" style="2" customWidth="1"/>
    <col min="6405" max="6405" width="12.44140625" style="2" customWidth="1"/>
    <col min="6406" max="6406" width="11.6640625" style="2" customWidth="1"/>
    <col min="6407" max="6656" width="10.33203125" style="2"/>
    <col min="6657" max="6657" width="8.6640625" style="2" customWidth="1"/>
    <col min="6658" max="6658" width="47.5546875" style="2" customWidth="1"/>
    <col min="6659" max="6659" width="13.33203125" style="2" customWidth="1"/>
    <col min="6660" max="6660" width="12.5546875" style="2" customWidth="1"/>
    <col min="6661" max="6661" width="12.44140625" style="2" customWidth="1"/>
    <col min="6662" max="6662" width="11.6640625" style="2" customWidth="1"/>
    <col min="6663" max="6912" width="10.33203125" style="2"/>
    <col min="6913" max="6913" width="8.6640625" style="2" customWidth="1"/>
    <col min="6914" max="6914" width="47.5546875" style="2" customWidth="1"/>
    <col min="6915" max="6915" width="13.33203125" style="2" customWidth="1"/>
    <col min="6916" max="6916" width="12.5546875" style="2" customWidth="1"/>
    <col min="6917" max="6917" width="12.44140625" style="2" customWidth="1"/>
    <col min="6918" max="6918" width="11.6640625" style="2" customWidth="1"/>
    <col min="6919" max="7168" width="10.33203125" style="2"/>
    <col min="7169" max="7169" width="8.6640625" style="2" customWidth="1"/>
    <col min="7170" max="7170" width="47.5546875" style="2" customWidth="1"/>
    <col min="7171" max="7171" width="13.33203125" style="2" customWidth="1"/>
    <col min="7172" max="7172" width="12.5546875" style="2" customWidth="1"/>
    <col min="7173" max="7173" width="12.44140625" style="2" customWidth="1"/>
    <col min="7174" max="7174" width="11.6640625" style="2" customWidth="1"/>
    <col min="7175" max="7424" width="10.33203125" style="2"/>
    <col min="7425" max="7425" width="8.6640625" style="2" customWidth="1"/>
    <col min="7426" max="7426" width="47.5546875" style="2" customWidth="1"/>
    <col min="7427" max="7427" width="13.33203125" style="2" customWidth="1"/>
    <col min="7428" max="7428" width="12.5546875" style="2" customWidth="1"/>
    <col min="7429" max="7429" width="12.44140625" style="2" customWidth="1"/>
    <col min="7430" max="7430" width="11.6640625" style="2" customWidth="1"/>
    <col min="7431" max="7680" width="10.33203125" style="2"/>
    <col min="7681" max="7681" width="8.6640625" style="2" customWidth="1"/>
    <col min="7682" max="7682" width="47.5546875" style="2" customWidth="1"/>
    <col min="7683" max="7683" width="13.33203125" style="2" customWidth="1"/>
    <col min="7684" max="7684" width="12.5546875" style="2" customWidth="1"/>
    <col min="7685" max="7685" width="12.44140625" style="2" customWidth="1"/>
    <col min="7686" max="7686" width="11.6640625" style="2" customWidth="1"/>
    <col min="7687" max="7936" width="10.33203125" style="2"/>
    <col min="7937" max="7937" width="8.6640625" style="2" customWidth="1"/>
    <col min="7938" max="7938" width="47.5546875" style="2" customWidth="1"/>
    <col min="7939" max="7939" width="13.33203125" style="2" customWidth="1"/>
    <col min="7940" max="7940" width="12.5546875" style="2" customWidth="1"/>
    <col min="7941" max="7941" width="12.44140625" style="2" customWidth="1"/>
    <col min="7942" max="7942" width="11.6640625" style="2" customWidth="1"/>
    <col min="7943" max="8192" width="10.33203125" style="2"/>
    <col min="8193" max="8193" width="8.6640625" style="2" customWidth="1"/>
    <col min="8194" max="8194" width="47.5546875" style="2" customWidth="1"/>
    <col min="8195" max="8195" width="13.33203125" style="2" customWidth="1"/>
    <col min="8196" max="8196" width="12.5546875" style="2" customWidth="1"/>
    <col min="8197" max="8197" width="12.44140625" style="2" customWidth="1"/>
    <col min="8198" max="8198" width="11.6640625" style="2" customWidth="1"/>
    <col min="8199" max="8448" width="10.33203125" style="2"/>
    <col min="8449" max="8449" width="8.6640625" style="2" customWidth="1"/>
    <col min="8450" max="8450" width="47.5546875" style="2" customWidth="1"/>
    <col min="8451" max="8451" width="13.33203125" style="2" customWidth="1"/>
    <col min="8452" max="8452" width="12.5546875" style="2" customWidth="1"/>
    <col min="8453" max="8453" width="12.44140625" style="2" customWidth="1"/>
    <col min="8454" max="8454" width="11.6640625" style="2" customWidth="1"/>
    <col min="8455" max="8704" width="10.33203125" style="2"/>
    <col min="8705" max="8705" width="8.6640625" style="2" customWidth="1"/>
    <col min="8706" max="8706" width="47.5546875" style="2" customWidth="1"/>
    <col min="8707" max="8707" width="13.33203125" style="2" customWidth="1"/>
    <col min="8708" max="8708" width="12.5546875" style="2" customWidth="1"/>
    <col min="8709" max="8709" width="12.44140625" style="2" customWidth="1"/>
    <col min="8710" max="8710" width="11.6640625" style="2" customWidth="1"/>
    <col min="8711" max="8960" width="10.33203125" style="2"/>
    <col min="8961" max="8961" width="8.6640625" style="2" customWidth="1"/>
    <col min="8962" max="8962" width="47.5546875" style="2" customWidth="1"/>
    <col min="8963" max="8963" width="13.33203125" style="2" customWidth="1"/>
    <col min="8964" max="8964" width="12.5546875" style="2" customWidth="1"/>
    <col min="8965" max="8965" width="12.44140625" style="2" customWidth="1"/>
    <col min="8966" max="8966" width="11.6640625" style="2" customWidth="1"/>
    <col min="8967" max="9216" width="10.33203125" style="2"/>
    <col min="9217" max="9217" width="8.6640625" style="2" customWidth="1"/>
    <col min="9218" max="9218" width="47.5546875" style="2" customWidth="1"/>
    <col min="9219" max="9219" width="13.33203125" style="2" customWidth="1"/>
    <col min="9220" max="9220" width="12.5546875" style="2" customWidth="1"/>
    <col min="9221" max="9221" width="12.44140625" style="2" customWidth="1"/>
    <col min="9222" max="9222" width="11.6640625" style="2" customWidth="1"/>
    <col min="9223" max="9472" width="10.33203125" style="2"/>
    <col min="9473" max="9473" width="8.6640625" style="2" customWidth="1"/>
    <col min="9474" max="9474" width="47.5546875" style="2" customWidth="1"/>
    <col min="9475" max="9475" width="13.33203125" style="2" customWidth="1"/>
    <col min="9476" max="9476" width="12.5546875" style="2" customWidth="1"/>
    <col min="9477" max="9477" width="12.44140625" style="2" customWidth="1"/>
    <col min="9478" max="9478" width="11.6640625" style="2" customWidth="1"/>
    <col min="9479" max="9728" width="10.33203125" style="2"/>
    <col min="9729" max="9729" width="8.6640625" style="2" customWidth="1"/>
    <col min="9730" max="9730" width="47.5546875" style="2" customWidth="1"/>
    <col min="9731" max="9731" width="13.33203125" style="2" customWidth="1"/>
    <col min="9732" max="9732" width="12.5546875" style="2" customWidth="1"/>
    <col min="9733" max="9733" width="12.44140625" style="2" customWidth="1"/>
    <col min="9734" max="9734" width="11.6640625" style="2" customWidth="1"/>
    <col min="9735" max="9984" width="10.33203125" style="2"/>
    <col min="9985" max="9985" width="8.6640625" style="2" customWidth="1"/>
    <col min="9986" max="9986" width="47.5546875" style="2" customWidth="1"/>
    <col min="9987" max="9987" width="13.33203125" style="2" customWidth="1"/>
    <col min="9988" max="9988" width="12.5546875" style="2" customWidth="1"/>
    <col min="9989" max="9989" width="12.44140625" style="2" customWidth="1"/>
    <col min="9990" max="9990" width="11.6640625" style="2" customWidth="1"/>
    <col min="9991" max="10240" width="10.33203125" style="2"/>
    <col min="10241" max="10241" width="8.6640625" style="2" customWidth="1"/>
    <col min="10242" max="10242" width="47.5546875" style="2" customWidth="1"/>
    <col min="10243" max="10243" width="13.33203125" style="2" customWidth="1"/>
    <col min="10244" max="10244" width="12.5546875" style="2" customWidth="1"/>
    <col min="10245" max="10245" width="12.44140625" style="2" customWidth="1"/>
    <col min="10246" max="10246" width="11.6640625" style="2" customWidth="1"/>
    <col min="10247" max="10496" width="10.33203125" style="2"/>
    <col min="10497" max="10497" width="8.6640625" style="2" customWidth="1"/>
    <col min="10498" max="10498" width="47.5546875" style="2" customWidth="1"/>
    <col min="10499" max="10499" width="13.33203125" style="2" customWidth="1"/>
    <col min="10500" max="10500" width="12.5546875" style="2" customWidth="1"/>
    <col min="10501" max="10501" width="12.44140625" style="2" customWidth="1"/>
    <col min="10502" max="10502" width="11.6640625" style="2" customWidth="1"/>
    <col min="10503" max="10752" width="10.33203125" style="2"/>
    <col min="10753" max="10753" width="8.6640625" style="2" customWidth="1"/>
    <col min="10754" max="10754" width="47.5546875" style="2" customWidth="1"/>
    <col min="10755" max="10755" width="13.33203125" style="2" customWidth="1"/>
    <col min="10756" max="10756" width="12.5546875" style="2" customWidth="1"/>
    <col min="10757" max="10757" width="12.44140625" style="2" customWidth="1"/>
    <col min="10758" max="10758" width="11.6640625" style="2" customWidth="1"/>
    <col min="10759" max="11008" width="10.33203125" style="2"/>
    <col min="11009" max="11009" width="8.6640625" style="2" customWidth="1"/>
    <col min="11010" max="11010" width="47.5546875" style="2" customWidth="1"/>
    <col min="11011" max="11011" width="13.33203125" style="2" customWidth="1"/>
    <col min="11012" max="11012" width="12.5546875" style="2" customWidth="1"/>
    <col min="11013" max="11013" width="12.44140625" style="2" customWidth="1"/>
    <col min="11014" max="11014" width="11.6640625" style="2" customWidth="1"/>
    <col min="11015" max="11264" width="10.33203125" style="2"/>
    <col min="11265" max="11265" width="8.6640625" style="2" customWidth="1"/>
    <col min="11266" max="11266" width="47.5546875" style="2" customWidth="1"/>
    <col min="11267" max="11267" width="13.33203125" style="2" customWidth="1"/>
    <col min="11268" max="11268" width="12.5546875" style="2" customWidth="1"/>
    <col min="11269" max="11269" width="12.44140625" style="2" customWidth="1"/>
    <col min="11270" max="11270" width="11.6640625" style="2" customWidth="1"/>
    <col min="11271" max="11520" width="10.33203125" style="2"/>
    <col min="11521" max="11521" width="8.6640625" style="2" customWidth="1"/>
    <col min="11522" max="11522" width="47.5546875" style="2" customWidth="1"/>
    <col min="11523" max="11523" width="13.33203125" style="2" customWidth="1"/>
    <col min="11524" max="11524" width="12.5546875" style="2" customWidth="1"/>
    <col min="11525" max="11525" width="12.44140625" style="2" customWidth="1"/>
    <col min="11526" max="11526" width="11.6640625" style="2" customWidth="1"/>
    <col min="11527" max="11776" width="10.33203125" style="2"/>
    <col min="11777" max="11777" width="8.6640625" style="2" customWidth="1"/>
    <col min="11778" max="11778" width="47.5546875" style="2" customWidth="1"/>
    <col min="11779" max="11779" width="13.33203125" style="2" customWidth="1"/>
    <col min="11780" max="11780" width="12.5546875" style="2" customWidth="1"/>
    <col min="11781" max="11781" width="12.44140625" style="2" customWidth="1"/>
    <col min="11782" max="11782" width="11.6640625" style="2" customWidth="1"/>
    <col min="11783" max="12032" width="10.33203125" style="2"/>
    <col min="12033" max="12033" width="8.6640625" style="2" customWidth="1"/>
    <col min="12034" max="12034" width="47.5546875" style="2" customWidth="1"/>
    <col min="12035" max="12035" width="13.33203125" style="2" customWidth="1"/>
    <col min="12036" max="12036" width="12.5546875" style="2" customWidth="1"/>
    <col min="12037" max="12037" width="12.44140625" style="2" customWidth="1"/>
    <col min="12038" max="12038" width="11.6640625" style="2" customWidth="1"/>
    <col min="12039" max="12288" width="10.33203125" style="2"/>
    <col min="12289" max="12289" width="8.6640625" style="2" customWidth="1"/>
    <col min="12290" max="12290" width="47.5546875" style="2" customWidth="1"/>
    <col min="12291" max="12291" width="13.33203125" style="2" customWidth="1"/>
    <col min="12292" max="12292" width="12.5546875" style="2" customWidth="1"/>
    <col min="12293" max="12293" width="12.44140625" style="2" customWidth="1"/>
    <col min="12294" max="12294" width="11.6640625" style="2" customWidth="1"/>
    <col min="12295" max="12544" width="10.33203125" style="2"/>
    <col min="12545" max="12545" width="8.6640625" style="2" customWidth="1"/>
    <col min="12546" max="12546" width="47.5546875" style="2" customWidth="1"/>
    <col min="12547" max="12547" width="13.33203125" style="2" customWidth="1"/>
    <col min="12548" max="12548" width="12.5546875" style="2" customWidth="1"/>
    <col min="12549" max="12549" width="12.44140625" style="2" customWidth="1"/>
    <col min="12550" max="12550" width="11.6640625" style="2" customWidth="1"/>
    <col min="12551" max="12800" width="10.33203125" style="2"/>
    <col min="12801" max="12801" width="8.6640625" style="2" customWidth="1"/>
    <col min="12802" max="12802" width="47.5546875" style="2" customWidth="1"/>
    <col min="12803" max="12803" width="13.33203125" style="2" customWidth="1"/>
    <col min="12804" max="12804" width="12.5546875" style="2" customWidth="1"/>
    <col min="12805" max="12805" width="12.44140625" style="2" customWidth="1"/>
    <col min="12806" max="12806" width="11.6640625" style="2" customWidth="1"/>
    <col min="12807" max="13056" width="10.33203125" style="2"/>
    <col min="13057" max="13057" width="8.6640625" style="2" customWidth="1"/>
    <col min="13058" max="13058" width="47.5546875" style="2" customWidth="1"/>
    <col min="13059" max="13059" width="13.33203125" style="2" customWidth="1"/>
    <col min="13060" max="13060" width="12.5546875" style="2" customWidth="1"/>
    <col min="13061" max="13061" width="12.44140625" style="2" customWidth="1"/>
    <col min="13062" max="13062" width="11.6640625" style="2" customWidth="1"/>
    <col min="13063" max="13312" width="10.33203125" style="2"/>
    <col min="13313" max="13313" width="8.6640625" style="2" customWidth="1"/>
    <col min="13314" max="13314" width="47.5546875" style="2" customWidth="1"/>
    <col min="13315" max="13315" width="13.33203125" style="2" customWidth="1"/>
    <col min="13316" max="13316" width="12.5546875" style="2" customWidth="1"/>
    <col min="13317" max="13317" width="12.44140625" style="2" customWidth="1"/>
    <col min="13318" max="13318" width="11.6640625" style="2" customWidth="1"/>
    <col min="13319" max="13568" width="10.33203125" style="2"/>
    <col min="13569" max="13569" width="8.6640625" style="2" customWidth="1"/>
    <col min="13570" max="13570" width="47.5546875" style="2" customWidth="1"/>
    <col min="13571" max="13571" width="13.33203125" style="2" customWidth="1"/>
    <col min="13572" max="13572" width="12.5546875" style="2" customWidth="1"/>
    <col min="13573" max="13573" width="12.44140625" style="2" customWidth="1"/>
    <col min="13574" max="13574" width="11.6640625" style="2" customWidth="1"/>
    <col min="13575" max="13824" width="10.33203125" style="2"/>
    <col min="13825" max="13825" width="8.6640625" style="2" customWidth="1"/>
    <col min="13826" max="13826" width="47.5546875" style="2" customWidth="1"/>
    <col min="13827" max="13827" width="13.33203125" style="2" customWidth="1"/>
    <col min="13828" max="13828" width="12.5546875" style="2" customWidth="1"/>
    <col min="13829" max="13829" width="12.44140625" style="2" customWidth="1"/>
    <col min="13830" max="13830" width="11.6640625" style="2" customWidth="1"/>
    <col min="13831" max="14080" width="10.33203125" style="2"/>
    <col min="14081" max="14081" width="8.6640625" style="2" customWidth="1"/>
    <col min="14082" max="14082" width="47.5546875" style="2" customWidth="1"/>
    <col min="14083" max="14083" width="13.33203125" style="2" customWidth="1"/>
    <col min="14084" max="14084" width="12.5546875" style="2" customWidth="1"/>
    <col min="14085" max="14085" width="12.44140625" style="2" customWidth="1"/>
    <col min="14086" max="14086" width="11.6640625" style="2" customWidth="1"/>
    <col min="14087" max="14336" width="10.33203125" style="2"/>
    <col min="14337" max="14337" width="8.6640625" style="2" customWidth="1"/>
    <col min="14338" max="14338" width="47.5546875" style="2" customWidth="1"/>
    <col min="14339" max="14339" width="13.33203125" style="2" customWidth="1"/>
    <col min="14340" max="14340" width="12.5546875" style="2" customWidth="1"/>
    <col min="14341" max="14341" width="12.44140625" style="2" customWidth="1"/>
    <col min="14342" max="14342" width="11.6640625" style="2" customWidth="1"/>
    <col min="14343" max="14592" width="10.33203125" style="2"/>
    <col min="14593" max="14593" width="8.6640625" style="2" customWidth="1"/>
    <col min="14594" max="14594" width="47.5546875" style="2" customWidth="1"/>
    <col min="14595" max="14595" width="13.33203125" style="2" customWidth="1"/>
    <col min="14596" max="14596" width="12.5546875" style="2" customWidth="1"/>
    <col min="14597" max="14597" width="12.44140625" style="2" customWidth="1"/>
    <col min="14598" max="14598" width="11.6640625" style="2" customWidth="1"/>
    <col min="14599" max="14848" width="10.33203125" style="2"/>
    <col min="14849" max="14849" width="8.6640625" style="2" customWidth="1"/>
    <col min="14850" max="14850" width="47.5546875" style="2" customWidth="1"/>
    <col min="14851" max="14851" width="13.33203125" style="2" customWidth="1"/>
    <col min="14852" max="14852" width="12.5546875" style="2" customWidth="1"/>
    <col min="14853" max="14853" width="12.44140625" style="2" customWidth="1"/>
    <col min="14854" max="14854" width="11.6640625" style="2" customWidth="1"/>
    <col min="14855" max="15104" width="10.33203125" style="2"/>
    <col min="15105" max="15105" width="8.6640625" style="2" customWidth="1"/>
    <col min="15106" max="15106" width="47.5546875" style="2" customWidth="1"/>
    <col min="15107" max="15107" width="13.33203125" style="2" customWidth="1"/>
    <col min="15108" max="15108" width="12.5546875" style="2" customWidth="1"/>
    <col min="15109" max="15109" width="12.44140625" style="2" customWidth="1"/>
    <col min="15110" max="15110" width="11.6640625" style="2" customWidth="1"/>
    <col min="15111" max="15360" width="10.33203125" style="2"/>
    <col min="15361" max="15361" width="8.6640625" style="2" customWidth="1"/>
    <col min="15362" max="15362" width="47.5546875" style="2" customWidth="1"/>
    <col min="15363" max="15363" width="13.33203125" style="2" customWidth="1"/>
    <col min="15364" max="15364" width="12.5546875" style="2" customWidth="1"/>
    <col min="15365" max="15365" width="12.44140625" style="2" customWidth="1"/>
    <col min="15366" max="15366" width="11.6640625" style="2" customWidth="1"/>
    <col min="15367" max="15616" width="10.33203125" style="2"/>
    <col min="15617" max="15617" width="8.6640625" style="2" customWidth="1"/>
    <col min="15618" max="15618" width="47.5546875" style="2" customWidth="1"/>
    <col min="15619" max="15619" width="13.33203125" style="2" customWidth="1"/>
    <col min="15620" max="15620" width="12.5546875" style="2" customWidth="1"/>
    <col min="15621" max="15621" width="12.44140625" style="2" customWidth="1"/>
    <col min="15622" max="15622" width="11.6640625" style="2" customWidth="1"/>
    <col min="15623" max="15872" width="10.33203125" style="2"/>
    <col min="15873" max="15873" width="8.6640625" style="2" customWidth="1"/>
    <col min="15874" max="15874" width="47.5546875" style="2" customWidth="1"/>
    <col min="15875" max="15875" width="13.33203125" style="2" customWidth="1"/>
    <col min="15876" max="15876" width="12.5546875" style="2" customWidth="1"/>
    <col min="15877" max="15877" width="12.44140625" style="2" customWidth="1"/>
    <col min="15878" max="15878" width="11.6640625" style="2" customWidth="1"/>
    <col min="15879" max="16128" width="10.33203125" style="2"/>
    <col min="16129" max="16129" width="8.6640625" style="2" customWidth="1"/>
    <col min="16130" max="16130" width="47.5546875" style="2" customWidth="1"/>
    <col min="16131" max="16131" width="13.33203125" style="2" customWidth="1"/>
    <col min="16132" max="16132" width="12.5546875" style="2" customWidth="1"/>
    <col min="16133" max="16133" width="12.44140625" style="2" customWidth="1"/>
    <col min="16134" max="16134" width="11.6640625" style="2" customWidth="1"/>
    <col min="16135" max="16384" width="10.33203125" style="2"/>
  </cols>
  <sheetData>
    <row r="3" spans="1:6" s="1" customFormat="1" ht="19.5" customHeight="1">
      <c r="A3" s="37"/>
      <c r="B3" s="154" t="s">
        <v>47</v>
      </c>
      <c r="C3" s="154"/>
      <c r="D3" s="154"/>
      <c r="E3" s="154"/>
      <c r="F3" s="154"/>
    </row>
    <row r="4" spans="1:6" s="1" customFormat="1" ht="15">
      <c r="A4" s="37"/>
      <c r="B4" s="36"/>
      <c r="C4" s="35"/>
      <c r="D4" s="35"/>
      <c r="E4" s="155"/>
      <c r="F4" s="155"/>
    </row>
    <row r="5" spans="1:6" s="1" customFormat="1" ht="14.25" customHeight="1">
      <c r="A5" s="156" t="s">
        <v>36</v>
      </c>
      <c r="B5" s="159" t="s">
        <v>0</v>
      </c>
      <c r="C5" s="156" t="s">
        <v>35</v>
      </c>
      <c r="D5" s="159" t="s">
        <v>1</v>
      </c>
      <c r="E5" s="34"/>
      <c r="F5" s="33"/>
    </row>
    <row r="6" spans="1:6" s="1" customFormat="1">
      <c r="A6" s="157"/>
      <c r="B6" s="160"/>
      <c r="C6" s="162"/>
      <c r="D6" s="164"/>
      <c r="E6" s="166" t="s">
        <v>2</v>
      </c>
      <c r="F6" s="167"/>
    </row>
    <row r="7" spans="1:6" s="1" customFormat="1" ht="15" customHeight="1">
      <c r="A7" s="158"/>
      <c r="B7" s="161"/>
      <c r="C7" s="163"/>
      <c r="D7" s="165"/>
      <c r="E7" s="32" t="s">
        <v>34</v>
      </c>
      <c r="F7" s="31" t="s">
        <v>33</v>
      </c>
    </row>
    <row r="8" spans="1:6" s="1" customFormat="1">
      <c r="A8" s="30">
        <v>1</v>
      </c>
      <c r="B8" s="101">
        <v>2</v>
      </c>
      <c r="C8" s="29">
        <v>3</v>
      </c>
      <c r="D8" s="29">
        <v>4</v>
      </c>
      <c r="E8" s="29">
        <v>5</v>
      </c>
      <c r="F8" s="29">
        <v>6</v>
      </c>
    </row>
    <row r="9" spans="1:6" ht="13.8" customHeight="1">
      <c r="A9" s="123">
        <v>750</v>
      </c>
      <c r="B9" s="122" t="s">
        <v>43</v>
      </c>
      <c r="C9" s="70">
        <v>58250</v>
      </c>
      <c r="D9" s="70">
        <f>D10</f>
        <v>1000</v>
      </c>
      <c r="E9" s="70">
        <f>E10</f>
        <v>1000</v>
      </c>
      <c r="F9" s="70"/>
    </row>
    <row r="10" spans="1:6" ht="13.8" customHeight="1">
      <c r="A10" s="121">
        <v>75023</v>
      </c>
      <c r="B10" s="76" t="s">
        <v>98</v>
      </c>
      <c r="C10" s="76"/>
      <c r="D10" s="71">
        <f>E10+F10</f>
        <v>1000</v>
      </c>
      <c r="E10" s="71">
        <f>E11+E12</f>
        <v>1000</v>
      </c>
      <c r="F10" s="71"/>
    </row>
    <row r="11" spans="1:6" s="79" customFormat="1" ht="13.8" customHeight="1">
      <c r="A11" s="104"/>
      <c r="B11" s="118" t="s">
        <v>99</v>
      </c>
      <c r="C11" s="102"/>
      <c r="D11" s="103">
        <f t="shared" ref="D11" si="0">+E11+F11</f>
        <v>530</v>
      </c>
      <c r="E11" s="103">
        <v>530</v>
      </c>
      <c r="F11" s="103"/>
    </row>
    <row r="12" spans="1:6" s="79" customFormat="1" ht="13.8" customHeight="1">
      <c r="A12" s="104"/>
      <c r="B12" s="118" t="s">
        <v>100</v>
      </c>
      <c r="C12" s="102"/>
      <c r="D12" s="103">
        <f t="shared" ref="D12:D23" si="1">+E12+F12</f>
        <v>470</v>
      </c>
      <c r="E12" s="103">
        <v>470</v>
      </c>
      <c r="F12" s="103"/>
    </row>
    <row r="13" spans="1:6" s="79" customFormat="1" ht="36">
      <c r="A13" s="113">
        <v>756</v>
      </c>
      <c r="B13" s="106" t="s">
        <v>79</v>
      </c>
      <c r="C13" s="114">
        <v>6962216.6600000001</v>
      </c>
      <c r="D13" s="114">
        <f t="shared" si="1"/>
        <v>188650</v>
      </c>
      <c r="E13" s="114">
        <f>E14+E18</f>
        <v>188650</v>
      </c>
      <c r="F13" s="114"/>
    </row>
    <row r="14" spans="1:6" s="79" customFormat="1" ht="34.200000000000003">
      <c r="A14" s="115">
        <v>75615</v>
      </c>
      <c r="B14" s="119" t="s">
        <v>101</v>
      </c>
      <c r="C14" s="102"/>
      <c r="D14" s="103">
        <f t="shared" ref="D14:D17" si="2">+E14+F14</f>
        <v>128650</v>
      </c>
      <c r="E14" s="103">
        <f>SUM(E15:E17)</f>
        <v>128650</v>
      </c>
      <c r="F14" s="103"/>
    </row>
    <row r="15" spans="1:6" s="79" customFormat="1" ht="13.8" customHeight="1">
      <c r="A15" s="104"/>
      <c r="B15" s="117" t="s">
        <v>104</v>
      </c>
      <c r="C15" s="102"/>
      <c r="D15" s="103">
        <f t="shared" si="2"/>
        <v>125000</v>
      </c>
      <c r="E15" s="103">
        <v>125000</v>
      </c>
      <c r="F15" s="103"/>
    </row>
    <row r="16" spans="1:6" s="79" customFormat="1" ht="13.8" customHeight="1">
      <c r="A16" s="104"/>
      <c r="B16" s="117" t="s">
        <v>102</v>
      </c>
      <c r="C16" s="102"/>
      <c r="D16" s="103">
        <f t="shared" ref="D16" si="3">+E16+F16</f>
        <v>1450</v>
      </c>
      <c r="E16" s="103">
        <v>1450</v>
      </c>
      <c r="F16" s="103"/>
    </row>
    <row r="17" spans="1:6" s="79" customFormat="1" ht="13.8" customHeight="1">
      <c r="A17" s="104"/>
      <c r="B17" s="117" t="s">
        <v>103</v>
      </c>
      <c r="C17" s="102"/>
      <c r="D17" s="103">
        <f t="shared" si="2"/>
        <v>2200</v>
      </c>
      <c r="E17" s="103">
        <v>2200</v>
      </c>
      <c r="F17" s="103"/>
    </row>
    <row r="18" spans="1:6" s="79" customFormat="1" ht="45.6">
      <c r="A18" s="115">
        <v>75616</v>
      </c>
      <c r="B18" s="119" t="s">
        <v>80</v>
      </c>
      <c r="C18" s="102"/>
      <c r="D18" s="103">
        <f t="shared" si="1"/>
        <v>60000</v>
      </c>
      <c r="E18" s="103">
        <f>SUM(E19:E23)</f>
        <v>60000</v>
      </c>
      <c r="F18" s="103"/>
    </row>
    <row r="19" spans="1:6" s="79" customFormat="1" ht="13.8" customHeight="1">
      <c r="A19" s="104"/>
      <c r="B19" s="117" t="s">
        <v>102</v>
      </c>
      <c r="C19" s="102"/>
      <c r="D19" s="103">
        <f t="shared" si="1"/>
        <v>57000</v>
      </c>
      <c r="E19" s="103">
        <v>57000</v>
      </c>
      <c r="F19" s="103"/>
    </row>
    <row r="20" spans="1:6" s="79" customFormat="1" ht="13.8" customHeight="1">
      <c r="A20" s="104"/>
      <c r="B20" s="117" t="s">
        <v>103</v>
      </c>
      <c r="C20" s="102"/>
      <c r="D20" s="103">
        <f t="shared" ref="D20" si="4">+E20+F20</f>
        <v>3000</v>
      </c>
      <c r="E20" s="103">
        <v>3000</v>
      </c>
      <c r="F20" s="103"/>
    </row>
    <row r="21" spans="1:6" s="79" customFormat="1" ht="13.8" customHeight="1">
      <c r="A21" s="104"/>
      <c r="B21" s="117" t="s">
        <v>117</v>
      </c>
      <c r="C21" s="102"/>
      <c r="D21" s="103">
        <f t="shared" si="1"/>
        <v>18000</v>
      </c>
      <c r="E21" s="103">
        <v>18000</v>
      </c>
      <c r="F21" s="103"/>
    </row>
    <row r="22" spans="1:6" s="79" customFormat="1" ht="13.8" customHeight="1">
      <c r="A22" s="104"/>
      <c r="B22" s="117" t="s">
        <v>105</v>
      </c>
      <c r="C22" s="102"/>
      <c r="D22" s="103">
        <f t="shared" ref="D22" si="5">+E22+F22</f>
        <v>-20000</v>
      </c>
      <c r="E22" s="103">
        <v>-20000</v>
      </c>
      <c r="F22" s="103"/>
    </row>
    <row r="23" spans="1:6" s="79" customFormat="1" ht="22.8">
      <c r="A23" s="104"/>
      <c r="B23" s="117" t="s">
        <v>106</v>
      </c>
      <c r="C23" s="102"/>
      <c r="D23" s="103">
        <f t="shared" si="1"/>
        <v>2000</v>
      </c>
      <c r="E23" s="103">
        <v>2000</v>
      </c>
      <c r="F23" s="103"/>
    </row>
    <row r="24" spans="1:6" s="79" customFormat="1" ht="13.8" customHeight="1">
      <c r="A24" s="113">
        <v>758</v>
      </c>
      <c r="B24" s="106" t="s">
        <v>107</v>
      </c>
      <c r="C24" s="114">
        <v>7726315.8099999996</v>
      </c>
      <c r="D24" s="114">
        <f t="shared" ref="D24:D28" si="6">+E24+F24</f>
        <v>290735.69</v>
      </c>
      <c r="E24" s="114">
        <f>E25</f>
        <v>290735.69</v>
      </c>
      <c r="F24" s="114"/>
    </row>
    <row r="25" spans="1:6" s="79" customFormat="1" ht="14.4" customHeight="1">
      <c r="A25" s="115">
        <v>75814</v>
      </c>
      <c r="B25" s="119" t="s">
        <v>122</v>
      </c>
      <c r="C25" s="102"/>
      <c r="D25" s="103">
        <f t="shared" si="6"/>
        <v>290735.69</v>
      </c>
      <c r="E25" s="103">
        <f>SUM(E26:E28)</f>
        <v>290735.69</v>
      </c>
      <c r="F25" s="103"/>
    </row>
    <row r="26" spans="1:6" s="79" customFormat="1" ht="13.8" customHeight="1">
      <c r="A26" s="104"/>
      <c r="B26" s="117" t="s">
        <v>108</v>
      </c>
      <c r="C26" s="102"/>
      <c r="D26" s="103">
        <f t="shared" si="6"/>
        <v>14785.77</v>
      </c>
      <c r="E26" s="103">
        <v>14785.77</v>
      </c>
      <c r="F26" s="103"/>
    </row>
    <row r="27" spans="1:6" s="79" customFormat="1" ht="13.8" customHeight="1">
      <c r="A27" s="104"/>
      <c r="B27" s="117" t="s">
        <v>120</v>
      </c>
      <c r="C27" s="102"/>
      <c r="D27" s="103">
        <f t="shared" si="6"/>
        <v>230356</v>
      </c>
      <c r="E27" s="103">
        <v>230356</v>
      </c>
      <c r="F27" s="103"/>
    </row>
    <row r="28" spans="1:6" s="79" customFormat="1" ht="34.200000000000003">
      <c r="A28" s="104"/>
      <c r="B28" s="117" t="s">
        <v>121</v>
      </c>
      <c r="C28" s="102"/>
      <c r="D28" s="103">
        <f t="shared" si="6"/>
        <v>45593.919999999998</v>
      </c>
      <c r="E28" s="103">
        <v>45593.919999999998</v>
      </c>
      <c r="F28" s="103"/>
    </row>
    <row r="29" spans="1:6">
      <c r="A29" s="111">
        <v>900</v>
      </c>
      <c r="B29" s="120" t="s">
        <v>3</v>
      </c>
      <c r="C29" s="70">
        <v>711302.76</v>
      </c>
      <c r="D29" s="70">
        <f>D30</f>
        <v>334</v>
      </c>
      <c r="E29" s="70">
        <f>E30</f>
        <v>334</v>
      </c>
      <c r="F29" s="70"/>
    </row>
    <row r="30" spans="1:6" ht="22.8">
      <c r="A30" s="143">
        <v>90020</v>
      </c>
      <c r="B30" s="142" t="s">
        <v>118</v>
      </c>
      <c r="C30" s="77"/>
      <c r="D30" s="71">
        <f>D31</f>
        <v>334</v>
      </c>
      <c r="E30" s="71">
        <f>E31</f>
        <v>334</v>
      </c>
      <c r="F30" s="70"/>
    </row>
    <row r="31" spans="1:6">
      <c r="A31" s="78"/>
      <c r="B31" s="118" t="s">
        <v>119</v>
      </c>
      <c r="C31" s="112"/>
      <c r="D31" s="71">
        <f>SUM(E31:F31)</f>
        <v>334</v>
      </c>
      <c r="E31" s="71">
        <v>334</v>
      </c>
      <c r="F31" s="71"/>
    </row>
    <row r="32" spans="1:6" s="1" customFormat="1">
      <c r="A32" s="151" t="s">
        <v>31</v>
      </c>
      <c r="B32" s="152"/>
      <c r="C32" s="26">
        <f>E32+F32</f>
        <v>24935280.309999999</v>
      </c>
      <c r="D32" s="27"/>
      <c r="E32" s="27">
        <v>23856020.309999999</v>
      </c>
      <c r="F32" s="28">
        <v>1079260</v>
      </c>
    </row>
    <row r="33" spans="1:6" s="1" customFormat="1">
      <c r="A33" s="151" t="s">
        <v>4</v>
      </c>
      <c r="B33" s="152"/>
      <c r="C33" s="27"/>
      <c r="D33" s="28">
        <f>E33+F33</f>
        <v>480719.69</v>
      </c>
      <c r="E33" s="27">
        <f>E9+E13+E24+E29</f>
        <v>480719.69</v>
      </c>
      <c r="F33" s="27">
        <f>F9+F13+F29</f>
        <v>0</v>
      </c>
    </row>
    <row r="34" spans="1:6" s="1" customFormat="1">
      <c r="A34" s="153" t="s">
        <v>30</v>
      </c>
      <c r="B34" s="153"/>
      <c r="C34" s="26" t="s">
        <v>5</v>
      </c>
      <c r="D34" s="26">
        <f>C32+D33</f>
        <v>25416000</v>
      </c>
      <c r="E34" s="26">
        <f>E32+E33</f>
        <v>24336740</v>
      </c>
      <c r="F34" s="26">
        <f>F32+F33</f>
        <v>1079260</v>
      </c>
    </row>
    <row r="37" spans="1:6">
      <c r="D37" s="149" t="s">
        <v>123</v>
      </c>
      <c r="E37" s="149"/>
      <c r="F37" s="149"/>
    </row>
    <row r="38" spans="1:6">
      <c r="D38" s="146"/>
      <c r="E38" s="147"/>
      <c r="F38" s="147"/>
    </row>
    <row r="39" spans="1:6">
      <c r="D39" s="150" t="s">
        <v>124</v>
      </c>
      <c r="E39" s="150"/>
      <c r="F39" s="150"/>
    </row>
  </sheetData>
  <mergeCells count="12">
    <mergeCell ref="B3:F3"/>
    <mergeCell ref="E4:F4"/>
    <mergeCell ref="A5:A7"/>
    <mergeCell ref="B5:B7"/>
    <mergeCell ref="C5:C7"/>
    <mergeCell ref="D5:D7"/>
    <mergeCell ref="E6:F6"/>
    <mergeCell ref="D37:F37"/>
    <mergeCell ref="D39:F39"/>
    <mergeCell ref="A32:B32"/>
    <mergeCell ref="A33:B33"/>
    <mergeCell ref="A34:B34"/>
  </mergeCells>
  <pageMargins left="0.78740157480314965" right="0.39370078740157483" top="1.1811023622047245" bottom="0.59055118110236227" header="0.39370078740157483" footer="0.51181102362204722"/>
  <pageSetup paperSize="9" scale="85" orientation="portrait" r:id="rId1"/>
  <headerFooter alignWithMargins="0">
    <oddHeader>&amp;RTabela nr 1 
do Uchwały Rady Gminy Nr III/20/2018 
z dnia 28 grudnia 2018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Normal="100" workbookViewId="0">
      <selection sqref="A1:K1"/>
    </sheetView>
  </sheetViews>
  <sheetFormatPr defaultColWidth="10.33203125" defaultRowHeight="13.8"/>
  <cols>
    <col min="1" max="1" width="5.5546875" style="21" customWidth="1"/>
    <col min="2" max="2" width="6.88671875" style="22" customWidth="1"/>
    <col min="3" max="3" width="26.88671875" style="23" customWidth="1"/>
    <col min="4" max="4" width="11.109375" style="24" customWidth="1"/>
    <col min="5" max="5" width="11.33203125" style="24" customWidth="1"/>
    <col min="6" max="6" width="11" style="24" customWidth="1"/>
    <col min="7" max="7" width="10.6640625" style="24" customWidth="1"/>
    <col min="8" max="8" width="10.21875" style="2" customWidth="1"/>
    <col min="9" max="9" width="10.44140625" style="2" customWidth="1"/>
    <col min="10" max="11" width="9.6640625" style="2" customWidth="1"/>
    <col min="12" max="12" width="10" style="2" customWidth="1"/>
    <col min="13" max="14" width="7.88671875" style="2" customWidth="1"/>
    <col min="15" max="15" width="10" style="2" customWidth="1"/>
    <col min="16" max="16" width="9.6640625" style="2" customWidth="1"/>
    <col min="17" max="17" width="10.33203125" style="2" customWidth="1"/>
    <col min="18" max="18" width="9" style="2" customWidth="1"/>
    <col min="19" max="256" width="10.33203125" style="2"/>
    <col min="257" max="257" width="5.5546875" style="2" customWidth="1"/>
    <col min="258" max="258" width="6.88671875" style="2" customWidth="1"/>
    <col min="259" max="259" width="29.6640625" style="2" customWidth="1"/>
    <col min="260" max="260" width="11.109375" style="2" customWidth="1"/>
    <col min="261" max="261" width="11.33203125" style="2" customWidth="1"/>
    <col min="262" max="262" width="11" style="2" customWidth="1"/>
    <col min="263" max="263" width="10.6640625" style="2" customWidth="1"/>
    <col min="264" max="264" width="10" style="2" customWidth="1"/>
    <col min="265" max="265" width="10.44140625" style="2" customWidth="1"/>
    <col min="266" max="267" width="9.6640625" style="2" customWidth="1"/>
    <col min="268" max="268" width="10" style="2" customWidth="1"/>
    <col min="269" max="270" width="7.88671875" style="2" customWidth="1"/>
    <col min="271" max="271" width="10.6640625" style="2" customWidth="1"/>
    <col min="272" max="272" width="10.44140625" style="2" customWidth="1"/>
    <col min="273" max="273" width="10.33203125" style="2" customWidth="1"/>
    <col min="274" max="274" width="9" style="2" customWidth="1"/>
    <col min="275" max="512" width="10.33203125" style="2"/>
    <col min="513" max="513" width="5.5546875" style="2" customWidth="1"/>
    <col min="514" max="514" width="6.88671875" style="2" customWidth="1"/>
    <col min="515" max="515" width="29.6640625" style="2" customWidth="1"/>
    <col min="516" max="516" width="11.109375" style="2" customWidth="1"/>
    <col min="517" max="517" width="11.33203125" style="2" customWidth="1"/>
    <col min="518" max="518" width="11" style="2" customWidth="1"/>
    <col min="519" max="519" width="10.6640625" style="2" customWidth="1"/>
    <col min="520" max="520" width="10" style="2" customWidth="1"/>
    <col min="521" max="521" width="10.44140625" style="2" customWidth="1"/>
    <col min="522" max="523" width="9.6640625" style="2" customWidth="1"/>
    <col min="524" max="524" width="10" style="2" customWidth="1"/>
    <col min="525" max="526" width="7.88671875" style="2" customWidth="1"/>
    <col min="527" max="527" width="10.6640625" style="2" customWidth="1"/>
    <col min="528" max="528" width="10.44140625" style="2" customWidth="1"/>
    <col min="529" max="529" width="10.33203125" style="2" customWidth="1"/>
    <col min="530" max="530" width="9" style="2" customWidth="1"/>
    <col min="531" max="768" width="10.33203125" style="2"/>
    <col min="769" max="769" width="5.5546875" style="2" customWidth="1"/>
    <col min="770" max="770" width="6.88671875" style="2" customWidth="1"/>
    <col min="771" max="771" width="29.6640625" style="2" customWidth="1"/>
    <col min="772" max="772" width="11.109375" style="2" customWidth="1"/>
    <col min="773" max="773" width="11.33203125" style="2" customWidth="1"/>
    <col min="774" max="774" width="11" style="2" customWidth="1"/>
    <col min="775" max="775" width="10.6640625" style="2" customWidth="1"/>
    <col min="776" max="776" width="10" style="2" customWidth="1"/>
    <col min="777" max="777" width="10.44140625" style="2" customWidth="1"/>
    <col min="778" max="779" width="9.6640625" style="2" customWidth="1"/>
    <col min="780" max="780" width="10" style="2" customWidth="1"/>
    <col min="781" max="782" width="7.88671875" style="2" customWidth="1"/>
    <col min="783" max="783" width="10.6640625" style="2" customWidth="1"/>
    <col min="784" max="784" width="10.44140625" style="2" customWidth="1"/>
    <col min="785" max="785" width="10.33203125" style="2" customWidth="1"/>
    <col min="786" max="786" width="9" style="2" customWidth="1"/>
    <col min="787" max="1024" width="10.33203125" style="2"/>
    <col min="1025" max="1025" width="5.5546875" style="2" customWidth="1"/>
    <col min="1026" max="1026" width="6.88671875" style="2" customWidth="1"/>
    <col min="1027" max="1027" width="29.6640625" style="2" customWidth="1"/>
    <col min="1028" max="1028" width="11.109375" style="2" customWidth="1"/>
    <col min="1029" max="1029" width="11.33203125" style="2" customWidth="1"/>
    <col min="1030" max="1030" width="11" style="2" customWidth="1"/>
    <col min="1031" max="1031" width="10.6640625" style="2" customWidth="1"/>
    <col min="1032" max="1032" width="10" style="2" customWidth="1"/>
    <col min="1033" max="1033" width="10.44140625" style="2" customWidth="1"/>
    <col min="1034" max="1035" width="9.6640625" style="2" customWidth="1"/>
    <col min="1036" max="1036" width="10" style="2" customWidth="1"/>
    <col min="1037" max="1038" width="7.88671875" style="2" customWidth="1"/>
    <col min="1039" max="1039" width="10.6640625" style="2" customWidth="1"/>
    <col min="1040" max="1040" width="10.44140625" style="2" customWidth="1"/>
    <col min="1041" max="1041" width="10.33203125" style="2" customWidth="1"/>
    <col min="1042" max="1042" width="9" style="2" customWidth="1"/>
    <col min="1043" max="1280" width="10.33203125" style="2"/>
    <col min="1281" max="1281" width="5.5546875" style="2" customWidth="1"/>
    <col min="1282" max="1282" width="6.88671875" style="2" customWidth="1"/>
    <col min="1283" max="1283" width="29.6640625" style="2" customWidth="1"/>
    <col min="1284" max="1284" width="11.109375" style="2" customWidth="1"/>
    <col min="1285" max="1285" width="11.33203125" style="2" customWidth="1"/>
    <col min="1286" max="1286" width="11" style="2" customWidth="1"/>
    <col min="1287" max="1287" width="10.6640625" style="2" customWidth="1"/>
    <col min="1288" max="1288" width="10" style="2" customWidth="1"/>
    <col min="1289" max="1289" width="10.44140625" style="2" customWidth="1"/>
    <col min="1290" max="1291" width="9.6640625" style="2" customWidth="1"/>
    <col min="1292" max="1292" width="10" style="2" customWidth="1"/>
    <col min="1293" max="1294" width="7.88671875" style="2" customWidth="1"/>
    <col min="1295" max="1295" width="10.6640625" style="2" customWidth="1"/>
    <col min="1296" max="1296" width="10.44140625" style="2" customWidth="1"/>
    <col min="1297" max="1297" width="10.33203125" style="2" customWidth="1"/>
    <col min="1298" max="1298" width="9" style="2" customWidth="1"/>
    <col min="1299" max="1536" width="10.33203125" style="2"/>
    <col min="1537" max="1537" width="5.5546875" style="2" customWidth="1"/>
    <col min="1538" max="1538" width="6.88671875" style="2" customWidth="1"/>
    <col min="1539" max="1539" width="29.6640625" style="2" customWidth="1"/>
    <col min="1540" max="1540" width="11.109375" style="2" customWidth="1"/>
    <col min="1541" max="1541" width="11.33203125" style="2" customWidth="1"/>
    <col min="1542" max="1542" width="11" style="2" customWidth="1"/>
    <col min="1543" max="1543" width="10.6640625" style="2" customWidth="1"/>
    <col min="1544" max="1544" width="10" style="2" customWidth="1"/>
    <col min="1545" max="1545" width="10.44140625" style="2" customWidth="1"/>
    <col min="1546" max="1547" width="9.6640625" style="2" customWidth="1"/>
    <col min="1548" max="1548" width="10" style="2" customWidth="1"/>
    <col min="1549" max="1550" width="7.88671875" style="2" customWidth="1"/>
    <col min="1551" max="1551" width="10.6640625" style="2" customWidth="1"/>
    <col min="1552" max="1552" width="10.44140625" style="2" customWidth="1"/>
    <col min="1553" max="1553" width="10.33203125" style="2" customWidth="1"/>
    <col min="1554" max="1554" width="9" style="2" customWidth="1"/>
    <col min="1555" max="1792" width="10.33203125" style="2"/>
    <col min="1793" max="1793" width="5.5546875" style="2" customWidth="1"/>
    <col min="1794" max="1794" width="6.88671875" style="2" customWidth="1"/>
    <col min="1795" max="1795" width="29.6640625" style="2" customWidth="1"/>
    <col min="1796" max="1796" width="11.109375" style="2" customWidth="1"/>
    <col min="1797" max="1797" width="11.33203125" style="2" customWidth="1"/>
    <col min="1798" max="1798" width="11" style="2" customWidth="1"/>
    <col min="1799" max="1799" width="10.6640625" style="2" customWidth="1"/>
    <col min="1800" max="1800" width="10" style="2" customWidth="1"/>
    <col min="1801" max="1801" width="10.44140625" style="2" customWidth="1"/>
    <col min="1802" max="1803" width="9.6640625" style="2" customWidth="1"/>
    <col min="1804" max="1804" width="10" style="2" customWidth="1"/>
    <col min="1805" max="1806" width="7.88671875" style="2" customWidth="1"/>
    <col min="1807" max="1807" width="10.6640625" style="2" customWidth="1"/>
    <col min="1808" max="1808" width="10.44140625" style="2" customWidth="1"/>
    <col min="1809" max="1809" width="10.33203125" style="2" customWidth="1"/>
    <col min="1810" max="1810" width="9" style="2" customWidth="1"/>
    <col min="1811" max="2048" width="10.33203125" style="2"/>
    <col min="2049" max="2049" width="5.5546875" style="2" customWidth="1"/>
    <col min="2050" max="2050" width="6.88671875" style="2" customWidth="1"/>
    <col min="2051" max="2051" width="29.6640625" style="2" customWidth="1"/>
    <col min="2052" max="2052" width="11.109375" style="2" customWidth="1"/>
    <col min="2053" max="2053" width="11.33203125" style="2" customWidth="1"/>
    <col min="2054" max="2054" width="11" style="2" customWidth="1"/>
    <col min="2055" max="2055" width="10.6640625" style="2" customWidth="1"/>
    <col min="2056" max="2056" width="10" style="2" customWidth="1"/>
    <col min="2057" max="2057" width="10.44140625" style="2" customWidth="1"/>
    <col min="2058" max="2059" width="9.6640625" style="2" customWidth="1"/>
    <col min="2060" max="2060" width="10" style="2" customWidth="1"/>
    <col min="2061" max="2062" width="7.88671875" style="2" customWidth="1"/>
    <col min="2063" max="2063" width="10.6640625" style="2" customWidth="1"/>
    <col min="2064" max="2064" width="10.44140625" style="2" customWidth="1"/>
    <col min="2065" max="2065" width="10.33203125" style="2" customWidth="1"/>
    <col min="2066" max="2066" width="9" style="2" customWidth="1"/>
    <col min="2067" max="2304" width="10.33203125" style="2"/>
    <col min="2305" max="2305" width="5.5546875" style="2" customWidth="1"/>
    <col min="2306" max="2306" width="6.88671875" style="2" customWidth="1"/>
    <col min="2307" max="2307" width="29.6640625" style="2" customWidth="1"/>
    <col min="2308" max="2308" width="11.109375" style="2" customWidth="1"/>
    <col min="2309" max="2309" width="11.33203125" style="2" customWidth="1"/>
    <col min="2310" max="2310" width="11" style="2" customWidth="1"/>
    <col min="2311" max="2311" width="10.6640625" style="2" customWidth="1"/>
    <col min="2312" max="2312" width="10" style="2" customWidth="1"/>
    <col min="2313" max="2313" width="10.44140625" style="2" customWidth="1"/>
    <col min="2314" max="2315" width="9.6640625" style="2" customWidth="1"/>
    <col min="2316" max="2316" width="10" style="2" customWidth="1"/>
    <col min="2317" max="2318" width="7.88671875" style="2" customWidth="1"/>
    <col min="2319" max="2319" width="10.6640625" style="2" customWidth="1"/>
    <col min="2320" max="2320" width="10.44140625" style="2" customWidth="1"/>
    <col min="2321" max="2321" width="10.33203125" style="2" customWidth="1"/>
    <col min="2322" max="2322" width="9" style="2" customWidth="1"/>
    <col min="2323" max="2560" width="10.33203125" style="2"/>
    <col min="2561" max="2561" width="5.5546875" style="2" customWidth="1"/>
    <col min="2562" max="2562" width="6.88671875" style="2" customWidth="1"/>
    <col min="2563" max="2563" width="29.6640625" style="2" customWidth="1"/>
    <col min="2564" max="2564" width="11.109375" style="2" customWidth="1"/>
    <col min="2565" max="2565" width="11.33203125" style="2" customWidth="1"/>
    <col min="2566" max="2566" width="11" style="2" customWidth="1"/>
    <col min="2567" max="2567" width="10.6640625" style="2" customWidth="1"/>
    <col min="2568" max="2568" width="10" style="2" customWidth="1"/>
    <col min="2569" max="2569" width="10.44140625" style="2" customWidth="1"/>
    <col min="2570" max="2571" width="9.6640625" style="2" customWidth="1"/>
    <col min="2572" max="2572" width="10" style="2" customWidth="1"/>
    <col min="2573" max="2574" width="7.88671875" style="2" customWidth="1"/>
    <col min="2575" max="2575" width="10.6640625" style="2" customWidth="1"/>
    <col min="2576" max="2576" width="10.44140625" style="2" customWidth="1"/>
    <col min="2577" max="2577" width="10.33203125" style="2" customWidth="1"/>
    <col min="2578" max="2578" width="9" style="2" customWidth="1"/>
    <col min="2579" max="2816" width="10.33203125" style="2"/>
    <col min="2817" max="2817" width="5.5546875" style="2" customWidth="1"/>
    <col min="2818" max="2818" width="6.88671875" style="2" customWidth="1"/>
    <col min="2819" max="2819" width="29.6640625" style="2" customWidth="1"/>
    <col min="2820" max="2820" width="11.109375" style="2" customWidth="1"/>
    <col min="2821" max="2821" width="11.33203125" style="2" customWidth="1"/>
    <col min="2822" max="2822" width="11" style="2" customWidth="1"/>
    <col min="2823" max="2823" width="10.6640625" style="2" customWidth="1"/>
    <col min="2824" max="2824" width="10" style="2" customWidth="1"/>
    <col min="2825" max="2825" width="10.44140625" style="2" customWidth="1"/>
    <col min="2826" max="2827" width="9.6640625" style="2" customWidth="1"/>
    <col min="2828" max="2828" width="10" style="2" customWidth="1"/>
    <col min="2829" max="2830" width="7.88671875" style="2" customWidth="1"/>
    <col min="2831" max="2831" width="10.6640625" style="2" customWidth="1"/>
    <col min="2832" max="2832" width="10.44140625" style="2" customWidth="1"/>
    <col min="2833" max="2833" width="10.33203125" style="2" customWidth="1"/>
    <col min="2834" max="2834" width="9" style="2" customWidth="1"/>
    <col min="2835" max="3072" width="10.33203125" style="2"/>
    <col min="3073" max="3073" width="5.5546875" style="2" customWidth="1"/>
    <col min="3074" max="3074" width="6.88671875" style="2" customWidth="1"/>
    <col min="3075" max="3075" width="29.6640625" style="2" customWidth="1"/>
    <col min="3076" max="3076" width="11.109375" style="2" customWidth="1"/>
    <col min="3077" max="3077" width="11.33203125" style="2" customWidth="1"/>
    <col min="3078" max="3078" width="11" style="2" customWidth="1"/>
    <col min="3079" max="3079" width="10.6640625" style="2" customWidth="1"/>
    <col min="3080" max="3080" width="10" style="2" customWidth="1"/>
    <col min="3081" max="3081" width="10.44140625" style="2" customWidth="1"/>
    <col min="3082" max="3083" width="9.6640625" style="2" customWidth="1"/>
    <col min="3084" max="3084" width="10" style="2" customWidth="1"/>
    <col min="3085" max="3086" width="7.88671875" style="2" customWidth="1"/>
    <col min="3087" max="3087" width="10.6640625" style="2" customWidth="1"/>
    <col min="3088" max="3088" width="10.44140625" style="2" customWidth="1"/>
    <col min="3089" max="3089" width="10.33203125" style="2" customWidth="1"/>
    <col min="3090" max="3090" width="9" style="2" customWidth="1"/>
    <col min="3091" max="3328" width="10.33203125" style="2"/>
    <col min="3329" max="3329" width="5.5546875" style="2" customWidth="1"/>
    <col min="3330" max="3330" width="6.88671875" style="2" customWidth="1"/>
    <col min="3331" max="3331" width="29.6640625" style="2" customWidth="1"/>
    <col min="3332" max="3332" width="11.109375" style="2" customWidth="1"/>
    <col min="3333" max="3333" width="11.33203125" style="2" customWidth="1"/>
    <col min="3334" max="3334" width="11" style="2" customWidth="1"/>
    <col min="3335" max="3335" width="10.6640625" style="2" customWidth="1"/>
    <col min="3336" max="3336" width="10" style="2" customWidth="1"/>
    <col min="3337" max="3337" width="10.44140625" style="2" customWidth="1"/>
    <col min="3338" max="3339" width="9.6640625" style="2" customWidth="1"/>
    <col min="3340" max="3340" width="10" style="2" customWidth="1"/>
    <col min="3341" max="3342" width="7.88671875" style="2" customWidth="1"/>
    <col min="3343" max="3343" width="10.6640625" style="2" customWidth="1"/>
    <col min="3344" max="3344" width="10.44140625" style="2" customWidth="1"/>
    <col min="3345" max="3345" width="10.33203125" style="2" customWidth="1"/>
    <col min="3346" max="3346" width="9" style="2" customWidth="1"/>
    <col min="3347" max="3584" width="10.33203125" style="2"/>
    <col min="3585" max="3585" width="5.5546875" style="2" customWidth="1"/>
    <col min="3586" max="3586" width="6.88671875" style="2" customWidth="1"/>
    <col min="3587" max="3587" width="29.6640625" style="2" customWidth="1"/>
    <col min="3588" max="3588" width="11.109375" style="2" customWidth="1"/>
    <col min="3589" max="3589" width="11.33203125" style="2" customWidth="1"/>
    <col min="3590" max="3590" width="11" style="2" customWidth="1"/>
    <col min="3591" max="3591" width="10.6640625" style="2" customWidth="1"/>
    <col min="3592" max="3592" width="10" style="2" customWidth="1"/>
    <col min="3593" max="3593" width="10.44140625" style="2" customWidth="1"/>
    <col min="3594" max="3595" width="9.6640625" style="2" customWidth="1"/>
    <col min="3596" max="3596" width="10" style="2" customWidth="1"/>
    <col min="3597" max="3598" width="7.88671875" style="2" customWidth="1"/>
    <col min="3599" max="3599" width="10.6640625" style="2" customWidth="1"/>
    <col min="3600" max="3600" width="10.44140625" style="2" customWidth="1"/>
    <col min="3601" max="3601" width="10.33203125" style="2" customWidth="1"/>
    <col min="3602" max="3602" width="9" style="2" customWidth="1"/>
    <col min="3603" max="3840" width="10.33203125" style="2"/>
    <col min="3841" max="3841" width="5.5546875" style="2" customWidth="1"/>
    <col min="3842" max="3842" width="6.88671875" style="2" customWidth="1"/>
    <col min="3843" max="3843" width="29.6640625" style="2" customWidth="1"/>
    <col min="3844" max="3844" width="11.109375" style="2" customWidth="1"/>
    <col min="3845" max="3845" width="11.33203125" style="2" customWidth="1"/>
    <col min="3846" max="3846" width="11" style="2" customWidth="1"/>
    <col min="3847" max="3847" width="10.6640625" style="2" customWidth="1"/>
    <col min="3848" max="3848" width="10" style="2" customWidth="1"/>
    <col min="3849" max="3849" width="10.44140625" style="2" customWidth="1"/>
    <col min="3850" max="3851" width="9.6640625" style="2" customWidth="1"/>
    <col min="3852" max="3852" width="10" style="2" customWidth="1"/>
    <col min="3853" max="3854" width="7.88671875" style="2" customWidth="1"/>
    <col min="3855" max="3855" width="10.6640625" style="2" customWidth="1"/>
    <col min="3856" max="3856" width="10.44140625" style="2" customWidth="1"/>
    <col min="3857" max="3857" width="10.33203125" style="2" customWidth="1"/>
    <col min="3858" max="3858" width="9" style="2" customWidth="1"/>
    <col min="3859" max="4096" width="10.33203125" style="2"/>
    <col min="4097" max="4097" width="5.5546875" style="2" customWidth="1"/>
    <col min="4098" max="4098" width="6.88671875" style="2" customWidth="1"/>
    <col min="4099" max="4099" width="29.6640625" style="2" customWidth="1"/>
    <col min="4100" max="4100" width="11.109375" style="2" customWidth="1"/>
    <col min="4101" max="4101" width="11.33203125" style="2" customWidth="1"/>
    <col min="4102" max="4102" width="11" style="2" customWidth="1"/>
    <col min="4103" max="4103" width="10.6640625" style="2" customWidth="1"/>
    <col min="4104" max="4104" width="10" style="2" customWidth="1"/>
    <col min="4105" max="4105" width="10.44140625" style="2" customWidth="1"/>
    <col min="4106" max="4107" width="9.6640625" style="2" customWidth="1"/>
    <col min="4108" max="4108" width="10" style="2" customWidth="1"/>
    <col min="4109" max="4110" width="7.88671875" style="2" customWidth="1"/>
    <col min="4111" max="4111" width="10.6640625" style="2" customWidth="1"/>
    <col min="4112" max="4112" width="10.44140625" style="2" customWidth="1"/>
    <col min="4113" max="4113" width="10.33203125" style="2" customWidth="1"/>
    <col min="4114" max="4114" width="9" style="2" customWidth="1"/>
    <col min="4115" max="4352" width="10.33203125" style="2"/>
    <col min="4353" max="4353" width="5.5546875" style="2" customWidth="1"/>
    <col min="4354" max="4354" width="6.88671875" style="2" customWidth="1"/>
    <col min="4355" max="4355" width="29.6640625" style="2" customWidth="1"/>
    <col min="4356" max="4356" width="11.109375" style="2" customWidth="1"/>
    <col min="4357" max="4357" width="11.33203125" style="2" customWidth="1"/>
    <col min="4358" max="4358" width="11" style="2" customWidth="1"/>
    <col min="4359" max="4359" width="10.6640625" style="2" customWidth="1"/>
    <col min="4360" max="4360" width="10" style="2" customWidth="1"/>
    <col min="4361" max="4361" width="10.44140625" style="2" customWidth="1"/>
    <col min="4362" max="4363" width="9.6640625" style="2" customWidth="1"/>
    <col min="4364" max="4364" width="10" style="2" customWidth="1"/>
    <col min="4365" max="4366" width="7.88671875" style="2" customWidth="1"/>
    <col min="4367" max="4367" width="10.6640625" style="2" customWidth="1"/>
    <col min="4368" max="4368" width="10.44140625" style="2" customWidth="1"/>
    <col min="4369" max="4369" width="10.33203125" style="2" customWidth="1"/>
    <col min="4370" max="4370" width="9" style="2" customWidth="1"/>
    <col min="4371" max="4608" width="10.33203125" style="2"/>
    <col min="4609" max="4609" width="5.5546875" style="2" customWidth="1"/>
    <col min="4610" max="4610" width="6.88671875" style="2" customWidth="1"/>
    <col min="4611" max="4611" width="29.6640625" style="2" customWidth="1"/>
    <col min="4612" max="4612" width="11.109375" style="2" customWidth="1"/>
    <col min="4613" max="4613" width="11.33203125" style="2" customWidth="1"/>
    <col min="4614" max="4614" width="11" style="2" customWidth="1"/>
    <col min="4615" max="4615" width="10.6640625" style="2" customWidth="1"/>
    <col min="4616" max="4616" width="10" style="2" customWidth="1"/>
    <col min="4617" max="4617" width="10.44140625" style="2" customWidth="1"/>
    <col min="4618" max="4619" width="9.6640625" style="2" customWidth="1"/>
    <col min="4620" max="4620" width="10" style="2" customWidth="1"/>
    <col min="4621" max="4622" width="7.88671875" style="2" customWidth="1"/>
    <col min="4623" max="4623" width="10.6640625" style="2" customWidth="1"/>
    <col min="4624" max="4624" width="10.44140625" style="2" customWidth="1"/>
    <col min="4625" max="4625" width="10.33203125" style="2" customWidth="1"/>
    <col min="4626" max="4626" width="9" style="2" customWidth="1"/>
    <col min="4627" max="4864" width="10.33203125" style="2"/>
    <col min="4865" max="4865" width="5.5546875" style="2" customWidth="1"/>
    <col min="4866" max="4866" width="6.88671875" style="2" customWidth="1"/>
    <col min="4867" max="4867" width="29.6640625" style="2" customWidth="1"/>
    <col min="4868" max="4868" width="11.109375" style="2" customWidth="1"/>
    <col min="4869" max="4869" width="11.33203125" style="2" customWidth="1"/>
    <col min="4870" max="4870" width="11" style="2" customWidth="1"/>
    <col min="4871" max="4871" width="10.6640625" style="2" customWidth="1"/>
    <col min="4872" max="4872" width="10" style="2" customWidth="1"/>
    <col min="4873" max="4873" width="10.44140625" style="2" customWidth="1"/>
    <col min="4874" max="4875" width="9.6640625" style="2" customWidth="1"/>
    <col min="4876" max="4876" width="10" style="2" customWidth="1"/>
    <col min="4877" max="4878" width="7.88671875" style="2" customWidth="1"/>
    <col min="4879" max="4879" width="10.6640625" style="2" customWidth="1"/>
    <col min="4880" max="4880" width="10.44140625" style="2" customWidth="1"/>
    <col min="4881" max="4881" width="10.33203125" style="2" customWidth="1"/>
    <col min="4882" max="4882" width="9" style="2" customWidth="1"/>
    <col min="4883" max="5120" width="10.33203125" style="2"/>
    <col min="5121" max="5121" width="5.5546875" style="2" customWidth="1"/>
    <col min="5122" max="5122" width="6.88671875" style="2" customWidth="1"/>
    <col min="5123" max="5123" width="29.6640625" style="2" customWidth="1"/>
    <col min="5124" max="5124" width="11.109375" style="2" customWidth="1"/>
    <col min="5125" max="5125" width="11.33203125" style="2" customWidth="1"/>
    <col min="5126" max="5126" width="11" style="2" customWidth="1"/>
    <col min="5127" max="5127" width="10.6640625" style="2" customWidth="1"/>
    <col min="5128" max="5128" width="10" style="2" customWidth="1"/>
    <col min="5129" max="5129" width="10.44140625" style="2" customWidth="1"/>
    <col min="5130" max="5131" width="9.6640625" style="2" customWidth="1"/>
    <col min="5132" max="5132" width="10" style="2" customWidth="1"/>
    <col min="5133" max="5134" width="7.88671875" style="2" customWidth="1"/>
    <col min="5135" max="5135" width="10.6640625" style="2" customWidth="1"/>
    <col min="5136" max="5136" width="10.44140625" style="2" customWidth="1"/>
    <col min="5137" max="5137" width="10.33203125" style="2" customWidth="1"/>
    <col min="5138" max="5138" width="9" style="2" customWidth="1"/>
    <col min="5139" max="5376" width="10.33203125" style="2"/>
    <col min="5377" max="5377" width="5.5546875" style="2" customWidth="1"/>
    <col min="5378" max="5378" width="6.88671875" style="2" customWidth="1"/>
    <col min="5379" max="5379" width="29.6640625" style="2" customWidth="1"/>
    <col min="5380" max="5380" width="11.109375" style="2" customWidth="1"/>
    <col min="5381" max="5381" width="11.33203125" style="2" customWidth="1"/>
    <col min="5382" max="5382" width="11" style="2" customWidth="1"/>
    <col min="5383" max="5383" width="10.6640625" style="2" customWidth="1"/>
    <col min="5384" max="5384" width="10" style="2" customWidth="1"/>
    <col min="5385" max="5385" width="10.44140625" style="2" customWidth="1"/>
    <col min="5386" max="5387" width="9.6640625" style="2" customWidth="1"/>
    <col min="5388" max="5388" width="10" style="2" customWidth="1"/>
    <col min="5389" max="5390" width="7.88671875" style="2" customWidth="1"/>
    <col min="5391" max="5391" width="10.6640625" style="2" customWidth="1"/>
    <col min="5392" max="5392" width="10.44140625" style="2" customWidth="1"/>
    <col min="5393" max="5393" width="10.33203125" style="2" customWidth="1"/>
    <col min="5394" max="5394" width="9" style="2" customWidth="1"/>
    <col min="5395" max="5632" width="10.33203125" style="2"/>
    <col min="5633" max="5633" width="5.5546875" style="2" customWidth="1"/>
    <col min="5634" max="5634" width="6.88671875" style="2" customWidth="1"/>
    <col min="5635" max="5635" width="29.6640625" style="2" customWidth="1"/>
    <col min="5636" max="5636" width="11.109375" style="2" customWidth="1"/>
    <col min="5637" max="5637" width="11.33203125" style="2" customWidth="1"/>
    <col min="5638" max="5638" width="11" style="2" customWidth="1"/>
    <col min="5639" max="5639" width="10.6640625" style="2" customWidth="1"/>
    <col min="5640" max="5640" width="10" style="2" customWidth="1"/>
    <col min="5641" max="5641" width="10.44140625" style="2" customWidth="1"/>
    <col min="5642" max="5643" width="9.6640625" style="2" customWidth="1"/>
    <col min="5644" max="5644" width="10" style="2" customWidth="1"/>
    <col min="5645" max="5646" width="7.88671875" style="2" customWidth="1"/>
    <col min="5647" max="5647" width="10.6640625" style="2" customWidth="1"/>
    <col min="5648" max="5648" width="10.44140625" style="2" customWidth="1"/>
    <col min="5649" max="5649" width="10.33203125" style="2" customWidth="1"/>
    <col min="5650" max="5650" width="9" style="2" customWidth="1"/>
    <col min="5651" max="5888" width="10.33203125" style="2"/>
    <col min="5889" max="5889" width="5.5546875" style="2" customWidth="1"/>
    <col min="5890" max="5890" width="6.88671875" style="2" customWidth="1"/>
    <col min="5891" max="5891" width="29.6640625" style="2" customWidth="1"/>
    <col min="5892" max="5892" width="11.109375" style="2" customWidth="1"/>
    <col min="5893" max="5893" width="11.33203125" style="2" customWidth="1"/>
    <col min="5894" max="5894" width="11" style="2" customWidth="1"/>
    <col min="5895" max="5895" width="10.6640625" style="2" customWidth="1"/>
    <col min="5896" max="5896" width="10" style="2" customWidth="1"/>
    <col min="5897" max="5897" width="10.44140625" style="2" customWidth="1"/>
    <col min="5898" max="5899" width="9.6640625" style="2" customWidth="1"/>
    <col min="5900" max="5900" width="10" style="2" customWidth="1"/>
    <col min="5901" max="5902" width="7.88671875" style="2" customWidth="1"/>
    <col min="5903" max="5903" width="10.6640625" style="2" customWidth="1"/>
    <col min="5904" max="5904" width="10.44140625" style="2" customWidth="1"/>
    <col min="5905" max="5905" width="10.33203125" style="2" customWidth="1"/>
    <col min="5906" max="5906" width="9" style="2" customWidth="1"/>
    <col min="5907" max="6144" width="10.33203125" style="2"/>
    <col min="6145" max="6145" width="5.5546875" style="2" customWidth="1"/>
    <col min="6146" max="6146" width="6.88671875" style="2" customWidth="1"/>
    <col min="6147" max="6147" width="29.6640625" style="2" customWidth="1"/>
    <col min="6148" max="6148" width="11.109375" style="2" customWidth="1"/>
    <col min="6149" max="6149" width="11.33203125" style="2" customWidth="1"/>
    <col min="6150" max="6150" width="11" style="2" customWidth="1"/>
    <col min="6151" max="6151" width="10.6640625" style="2" customWidth="1"/>
    <col min="6152" max="6152" width="10" style="2" customWidth="1"/>
    <col min="6153" max="6153" width="10.44140625" style="2" customWidth="1"/>
    <col min="6154" max="6155" width="9.6640625" style="2" customWidth="1"/>
    <col min="6156" max="6156" width="10" style="2" customWidth="1"/>
    <col min="6157" max="6158" width="7.88671875" style="2" customWidth="1"/>
    <col min="6159" max="6159" width="10.6640625" style="2" customWidth="1"/>
    <col min="6160" max="6160" width="10.44140625" style="2" customWidth="1"/>
    <col min="6161" max="6161" width="10.33203125" style="2" customWidth="1"/>
    <col min="6162" max="6162" width="9" style="2" customWidth="1"/>
    <col min="6163" max="6400" width="10.33203125" style="2"/>
    <col min="6401" max="6401" width="5.5546875" style="2" customWidth="1"/>
    <col min="6402" max="6402" width="6.88671875" style="2" customWidth="1"/>
    <col min="6403" max="6403" width="29.6640625" style="2" customWidth="1"/>
    <col min="6404" max="6404" width="11.109375" style="2" customWidth="1"/>
    <col min="6405" max="6405" width="11.33203125" style="2" customWidth="1"/>
    <col min="6406" max="6406" width="11" style="2" customWidth="1"/>
    <col min="6407" max="6407" width="10.6640625" style="2" customWidth="1"/>
    <col min="6408" max="6408" width="10" style="2" customWidth="1"/>
    <col min="6409" max="6409" width="10.44140625" style="2" customWidth="1"/>
    <col min="6410" max="6411" width="9.6640625" style="2" customWidth="1"/>
    <col min="6412" max="6412" width="10" style="2" customWidth="1"/>
    <col min="6413" max="6414" width="7.88671875" style="2" customWidth="1"/>
    <col min="6415" max="6415" width="10.6640625" style="2" customWidth="1"/>
    <col min="6416" max="6416" width="10.44140625" style="2" customWidth="1"/>
    <col min="6417" max="6417" width="10.33203125" style="2" customWidth="1"/>
    <col min="6418" max="6418" width="9" style="2" customWidth="1"/>
    <col min="6419" max="6656" width="10.33203125" style="2"/>
    <col min="6657" max="6657" width="5.5546875" style="2" customWidth="1"/>
    <col min="6658" max="6658" width="6.88671875" style="2" customWidth="1"/>
    <col min="6659" max="6659" width="29.6640625" style="2" customWidth="1"/>
    <col min="6660" max="6660" width="11.109375" style="2" customWidth="1"/>
    <col min="6661" max="6661" width="11.33203125" style="2" customWidth="1"/>
    <col min="6662" max="6662" width="11" style="2" customWidth="1"/>
    <col min="6663" max="6663" width="10.6640625" style="2" customWidth="1"/>
    <col min="6664" max="6664" width="10" style="2" customWidth="1"/>
    <col min="6665" max="6665" width="10.44140625" style="2" customWidth="1"/>
    <col min="6666" max="6667" width="9.6640625" style="2" customWidth="1"/>
    <col min="6668" max="6668" width="10" style="2" customWidth="1"/>
    <col min="6669" max="6670" width="7.88671875" style="2" customWidth="1"/>
    <col min="6671" max="6671" width="10.6640625" style="2" customWidth="1"/>
    <col min="6672" max="6672" width="10.44140625" style="2" customWidth="1"/>
    <col min="6673" max="6673" width="10.33203125" style="2" customWidth="1"/>
    <col min="6674" max="6674" width="9" style="2" customWidth="1"/>
    <col min="6675" max="6912" width="10.33203125" style="2"/>
    <col min="6913" max="6913" width="5.5546875" style="2" customWidth="1"/>
    <col min="6914" max="6914" width="6.88671875" style="2" customWidth="1"/>
    <col min="6915" max="6915" width="29.6640625" style="2" customWidth="1"/>
    <col min="6916" max="6916" width="11.109375" style="2" customWidth="1"/>
    <col min="6917" max="6917" width="11.33203125" style="2" customWidth="1"/>
    <col min="6918" max="6918" width="11" style="2" customWidth="1"/>
    <col min="6919" max="6919" width="10.6640625" style="2" customWidth="1"/>
    <col min="6920" max="6920" width="10" style="2" customWidth="1"/>
    <col min="6921" max="6921" width="10.44140625" style="2" customWidth="1"/>
    <col min="6922" max="6923" width="9.6640625" style="2" customWidth="1"/>
    <col min="6924" max="6924" width="10" style="2" customWidth="1"/>
    <col min="6925" max="6926" width="7.88671875" style="2" customWidth="1"/>
    <col min="6927" max="6927" width="10.6640625" style="2" customWidth="1"/>
    <col min="6928" max="6928" width="10.44140625" style="2" customWidth="1"/>
    <col min="6929" max="6929" width="10.33203125" style="2" customWidth="1"/>
    <col min="6930" max="6930" width="9" style="2" customWidth="1"/>
    <col min="6931" max="7168" width="10.33203125" style="2"/>
    <col min="7169" max="7169" width="5.5546875" style="2" customWidth="1"/>
    <col min="7170" max="7170" width="6.88671875" style="2" customWidth="1"/>
    <col min="7171" max="7171" width="29.6640625" style="2" customWidth="1"/>
    <col min="7172" max="7172" width="11.109375" style="2" customWidth="1"/>
    <col min="7173" max="7173" width="11.33203125" style="2" customWidth="1"/>
    <col min="7174" max="7174" width="11" style="2" customWidth="1"/>
    <col min="7175" max="7175" width="10.6640625" style="2" customWidth="1"/>
    <col min="7176" max="7176" width="10" style="2" customWidth="1"/>
    <col min="7177" max="7177" width="10.44140625" style="2" customWidth="1"/>
    <col min="7178" max="7179" width="9.6640625" style="2" customWidth="1"/>
    <col min="7180" max="7180" width="10" style="2" customWidth="1"/>
    <col min="7181" max="7182" width="7.88671875" style="2" customWidth="1"/>
    <col min="7183" max="7183" width="10.6640625" style="2" customWidth="1"/>
    <col min="7184" max="7184" width="10.44140625" style="2" customWidth="1"/>
    <col min="7185" max="7185" width="10.33203125" style="2" customWidth="1"/>
    <col min="7186" max="7186" width="9" style="2" customWidth="1"/>
    <col min="7187" max="7424" width="10.33203125" style="2"/>
    <col min="7425" max="7425" width="5.5546875" style="2" customWidth="1"/>
    <col min="7426" max="7426" width="6.88671875" style="2" customWidth="1"/>
    <col min="7427" max="7427" width="29.6640625" style="2" customWidth="1"/>
    <col min="7428" max="7428" width="11.109375" style="2" customWidth="1"/>
    <col min="7429" max="7429" width="11.33203125" style="2" customWidth="1"/>
    <col min="7430" max="7430" width="11" style="2" customWidth="1"/>
    <col min="7431" max="7431" width="10.6640625" style="2" customWidth="1"/>
    <col min="7432" max="7432" width="10" style="2" customWidth="1"/>
    <col min="7433" max="7433" width="10.44140625" style="2" customWidth="1"/>
    <col min="7434" max="7435" width="9.6640625" style="2" customWidth="1"/>
    <col min="7436" max="7436" width="10" style="2" customWidth="1"/>
    <col min="7437" max="7438" width="7.88671875" style="2" customWidth="1"/>
    <col min="7439" max="7439" width="10.6640625" style="2" customWidth="1"/>
    <col min="7440" max="7440" width="10.44140625" style="2" customWidth="1"/>
    <col min="7441" max="7441" width="10.33203125" style="2" customWidth="1"/>
    <col min="7442" max="7442" width="9" style="2" customWidth="1"/>
    <col min="7443" max="7680" width="10.33203125" style="2"/>
    <col min="7681" max="7681" width="5.5546875" style="2" customWidth="1"/>
    <col min="7682" max="7682" width="6.88671875" style="2" customWidth="1"/>
    <col min="7683" max="7683" width="29.6640625" style="2" customWidth="1"/>
    <col min="7684" max="7684" width="11.109375" style="2" customWidth="1"/>
    <col min="7685" max="7685" width="11.33203125" style="2" customWidth="1"/>
    <col min="7686" max="7686" width="11" style="2" customWidth="1"/>
    <col min="7687" max="7687" width="10.6640625" style="2" customWidth="1"/>
    <col min="7688" max="7688" width="10" style="2" customWidth="1"/>
    <col min="7689" max="7689" width="10.44140625" style="2" customWidth="1"/>
    <col min="7690" max="7691" width="9.6640625" style="2" customWidth="1"/>
    <col min="7692" max="7692" width="10" style="2" customWidth="1"/>
    <col min="7693" max="7694" width="7.88671875" style="2" customWidth="1"/>
    <col min="7695" max="7695" width="10.6640625" style="2" customWidth="1"/>
    <col min="7696" max="7696" width="10.44140625" style="2" customWidth="1"/>
    <col min="7697" max="7697" width="10.33203125" style="2" customWidth="1"/>
    <col min="7698" max="7698" width="9" style="2" customWidth="1"/>
    <col min="7699" max="7936" width="10.33203125" style="2"/>
    <col min="7937" max="7937" width="5.5546875" style="2" customWidth="1"/>
    <col min="7938" max="7938" width="6.88671875" style="2" customWidth="1"/>
    <col min="7939" max="7939" width="29.6640625" style="2" customWidth="1"/>
    <col min="7940" max="7940" width="11.109375" style="2" customWidth="1"/>
    <col min="7941" max="7941" width="11.33203125" style="2" customWidth="1"/>
    <col min="7942" max="7942" width="11" style="2" customWidth="1"/>
    <col min="7943" max="7943" width="10.6640625" style="2" customWidth="1"/>
    <col min="7944" max="7944" width="10" style="2" customWidth="1"/>
    <col min="7945" max="7945" width="10.44140625" style="2" customWidth="1"/>
    <col min="7946" max="7947" width="9.6640625" style="2" customWidth="1"/>
    <col min="7948" max="7948" width="10" style="2" customWidth="1"/>
    <col min="7949" max="7950" width="7.88671875" style="2" customWidth="1"/>
    <col min="7951" max="7951" width="10.6640625" style="2" customWidth="1"/>
    <col min="7952" max="7952" width="10.44140625" style="2" customWidth="1"/>
    <col min="7953" max="7953" width="10.33203125" style="2" customWidth="1"/>
    <col min="7954" max="7954" width="9" style="2" customWidth="1"/>
    <col min="7955" max="8192" width="10.33203125" style="2"/>
    <col min="8193" max="8193" width="5.5546875" style="2" customWidth="1"/>
    <col min="8194" max="8194" width="6.88671875" style="2" customWidth="1"/>
    <col min="8195" max="8195" width="29.6640625" style="2" customWidth="1"/>
    <col min="8196" max="8196" width="11.109375" style="2" customWidth="1"/>
    <col min="8197" max="8197" width="11.33203125" style="2" customWidth="1"/>
    <col min="8198" max="8198" width="11" style="2" customWidth="1"/>
    <col min="8199" max="8199" width="10.6640625" style="2" customWidth="1"/>
    <col min="8200" max="8200" width="10" style="2" customWidth="1"/>
    <col min="8201" max="8201" width="10.44140625" style="2" customWidth="1"/>
    <col min="8202" max="8203" width="9.6640625" style="2" customWidth="1"/>
    <col min="8204" max="8204" width="10" style="2" customWidth="1"/>
    <col min="8205" max="8206" width="7.88671875" style="2" customWidth="1"/>
    <col min="8207" max="8207" width="10.6640625" style="2" customWidth="1"/>
    <col min="8208" max="8208" width="10.44140625" style="2" customWidth="1"/>
    <col min="8209" max="8209" width="10.33203125" style="2" customWidth="1"/>
    <col min="8210" max="8210" width="9" style="2" customWidth="1"/>
    <col min="8211" max="8448" width="10.33203125" style="2"/>
    <col min="8449" max="8449" width="5.5546875" style="2" customWidth="1"/>
    <col min="8450" max="8450" width="6.88671875" style="2" customWidth="1"/>
    <col min="8451" max="8451" width="29.6640625" style="2" customWidth="1"/>
    <col min="8452" max="8452" width="11.109375" style="2" customWidth="1"/>
    <col min="8453" max="8453" width="11.33203125" style="2" customWidth="1"/>
    <col min="8454" max="8454" width="11" style="2" customWidth="1"/>
    <col min="8455" max="8455" width="10.6640625" style="2" customWidth="1"/>
    <col min="8456" max="8456" width="10" style="2" customWidth="1"/>
    <col min="8457" max="8457" width="10.44140625" style="2" customWidth="1"/>
    <col min="8458" max="8459" width="9.6640625" style="2" customWidth="1"/>
    <col min="8460" max="8460" width="10" style="2" customWidth="1"/>
    <col min="8461" max="8462" width="7.88671875" style="2" customWidth="1"/>
    <col min="8463" max="8463" width="10.6640625" style="2" customWidth="1"/>
    <col min="8464" max="8464" width="10.44140625" style="2" customWidth="1"/>
    <col min="8465" max="8465" width="10.33203125" style="2" customWidth="1"/>
    <col min="8466" max="8466" width="9" style="2" customWidth="1"/>
    <col min="8467" max="8704" width="10.33203125" style="2"/>
    <col min="8705" max="8705" width="5.5546875" style="2" customWidth="1"/>
    <col min="8706" max="8706" width="6.88671875" style="2" customWidth="1"/>
    <col min="8707" max="8707" width="29.6640625" style="2" customWidth="1"/>
    <col min="8708" max="8708" width="11.109375" style="2" customWidth="1"/>
    <col min="8709" max="8709" width="11.33203125" style="2" customWidth="1"/>
    <col min="8710" max="8710" width="11" style="2" customWidth="1"/>
    <col min="8711" max="8711" width="10.6640625" style="2" customWidth="1"/>
    <col min="8712" max="8712" width="10" style="2" customWidth="1"/>
    <col min="8713" max="8713" width="10.44140625" style="2" customWidth="1"/>
    <col min="8714" max="8715" width="9.6640625" style="2" customWidth="1"/>
    <col min="8716" max="8716" width="10" style="2" customWidth="1"/>
    <col min="8717" max="8718" width="7.88671875" style="2" customWidth="1"/>
    <col min="8719" max="8719" width="10.6640625" style="2" customWidth="1"/>
    <col min="8720" max="8720" width="10.44140625" style="2" customWidth="1"/>
    <col min="8721" max="8721" width="10.33203125" style="2" customWidth="1"/>
    <col min="8722" max="8722" width="9" style="2" customWidth="1"/>
    <col min="8723" max="8960" width="10.33203125" style="2"/>
    <col min="8961" max="8961" width="5.5546875" style="2" customWidth="1"/>
    <col min="8962" max="8962" width="6.88671875" style="2" customWidth="1"/>
    <col min="8963" max="8963" width="29.6640625" style="2" customWidth="1"/>
    <col min="8964" max="8964" width="11.109375" style="2" customWidth="1"/>
    <col min="8965" max="8965" width="11.33203125" style="2" customWidth="1"/>
    <col min="8966" max="8966" width="11" style="2" customWidth="1"/>
    <col min="8967" max="8967" width="10.6640625" style="2" customWidth="1"/>
    <col min="8968" max="8968" width="10" style="2" customWidth="1"/>
    <col min="8969" max="8969" width="10.44140625" style="2" customWidth="1"/>
    <col min="8970" max="8971" width="9.6640625" style="2" customWidth="1"/>
    <col min="8972" max="8972" width="10" style="2" customWidth="1"/>
    <col min="8973" max="8974" width="7.88671875" style="2" customWidth="1"/>
    <col min="8975" max="8975" width="10.6640625" style="2" customWidth="1"/>
    <col min="8976" max="8976" width="10.44140625" style="2" customWidth="1"/>
    <col min="8977" max="8977" width="10.33203125" style="2" customWidth="1"/>
    <col min="8978" max="8978" width="9" style="2" customWidth="1"/>
    <col min="8979" max="9216" width="10.33203125" style="2"/>
    <col min="9217" max="9217" width="5.5546875" style="2" customWidth="1"/>
    <col min="9218" max="9218" width="6.88671875" style="2" customWidth="1"/>
    <col min="9219" max="9219" width="29.6640625" style="2" customWidth="1"/>
    <col min="9220" max="9220" width="11.109375" style="2" customWidth="1"/>
    <col min="9221" max="9221" width="11.33203125" style="2" customWidth="1"/>
    <col min="9222" max="9222" width="11" style="2" customWidth="1"/>
    <col min="9223" max="9223" width="10.6640625" style="2" customWidth="1"/>
    <col min="9224" max="9224" width="10" style="2" customWidth="1"/>
    <col min="9225" max="9225" width="10.44140625" style="2" customWidth="1"/>
    <col min="9226" max="9227" width="9.6640625" style="2" customWidth="1"/>
    <col min="9228" max="9228" width="10" style="2" customWidth="1"/>
    <col min="9229" max="9230" width="7.88671875" style="2" customWidth="1"/>
    <col min="9231" max="9231" width="10.6640625" style="2" customWidth="1"/>
    <col min="9232" max="9232" width="10.44140625" style="2" customWidth="1"/>
    <col min="9233" max="9233" width="10.33203125" style="2" customWidth="1"/>
    <col min="9234" max="9234" width="9" style="2" customWidth="1"/>
    <col min="9235" max="9472" width="10.33203125" style="2"/>
    <col min="9473" max="9473" width="5.5546875" style="2" customWidth="1"/>
    <col min="9474" max="9474" width="6.88671875" style="2" customWidth="1"/>
    <col min="9475" max="9475" width="29.6640625" style="2" customWidth="1"/>
    <col min="9476" max="9476" width="11.109375" style="2" customWidth="1"/>
    <col min="9477" max="9477" width="11.33203125" style="2" customWidth="1"/>
    <col min="9478" max="9478" width="11" style="2" customWidth="1"/>
    <col min="9479" max="9479" width="10.6640625" style="2" customWidth="1"/>
    <col min="9480" max="9480" width="10" style="2" customWidth="1"/>
    <col min="9481" max="9481" width="10.44140625" style="2" customWidth="1"/>
    <col min="9482" max="9483" width="9.6640625" style="2" customWidth="1"/>
    <col min="9484" max="9484" width="10" style="2" customWidth="1"/>
    <col min="9485" max="9486" width="7.88671875" style="2" customWidth="1"/>
    <col min="9487" max="9487" width="10.6640625" style="2" customWidth="1"/>
    <col min="9488" max="9488" width="10.44140625" style="2" customWidth="1"/>
    <col min="9489" max="9489" width="10.33203125" style="2" customWidth="1"/>
    <col min="9490" max="9490" width="9" style="2" customWidth="1"/>
    <col min="9491" max="9728" width="10.33203125" style="2"/>
    <col min="9729" max="9729" width="5.5546875" style="2" customWidth="1"/>
    <col min="9730" max="9730" width="6.88671875" style="2" customWidth="1"/>
    <col min="9731" max="9731" width="29.6640625" style="2" customWidth="1"/>
    <col min="9732" max="9732" width="11.109375" style="2" customWidth="1"/>
    <col min="9733" max="9733" width="11.33203125" style="2" customWidth="1"/>
    <col min="9734" max="9734" width="11" style="2" customWidth="1"/>
    <col min="9735" max="9735" width="10.6640625" style="2" customWidth="1"/>
    <col min="9736" max="9736" width="10" style="2" customWidth="1"/>
    <col min="9737" max="9737" width="10.44140625" style="2" customWidth="1"/>
    <col min="9738" max="9739" width="9.6640625" style="2" customWidth="1"/>
    <col min="9740" max="9740" width="10" style="2" customWidth="1"/>
    <col min="9741" max="9742" width="7.88671875" style="2" customWidth="1"/>
    <col min="9743" max="9743" width="10.6640625" style="2" customWidth="1"/>
    <col min="9744" max="9744" width="10.44140625" style="2" customWidth="1"/>
    <col min="9745" max="9745" width="10.33203125" style="2" customWidth="1"/>
    <col min="9746" max="9746" width="9" style="2" customWidth="1"/>
    <col min="9747" max="9984" width="10.33203125" style="2"/>
    <col min="9985" max="9985" width="5.5546875" style="2" customWidth="1"/>
    <col min="9986" max="9986" width="6.88671875" style="2" customWidth="1"/>
    <col min="9987" max="9987" width="29.6640625" style="2" customWidth="1"/>
    <col min="9988" max="9988" width="11.109375" style="2" customWidth="1"/>
    <col min="9989" max="9989" width="11.33203125" style="2" customWidth="1"/>
    <col min="9990" max="9990" width="11" style="2" customWidth="1"/>
    <col min="9991" max="9991" width="10.6640625" style="2" customWidth="1"/>
    <col min="9992" max="9992" width="10" style="2" customWidth="1"/>
    <col min="9993" max="9993" width="10.44140625" style="2" customWidth="1"/>
    <col min="9994" max="9995" width="9.6640625" style="2" customWidth="1"/>
    <col min="9996" max="9996" width="10" style="2" customWidth="1"/>
    <col min="9997" max="9998" width="7.88671875" style="2" customWidth="1"/>
    <col min="9999" max="9999" width="10.6640625" style="2" customWidth="1"/>
    <col min="10000" max="10000" width="10.44140625" style="2" customWidth="1"/>
    <col min="10001" max="10001" width="10.33203125" style="2" customWidth="1"/>
    <col min="10002" max="10002" width="9" style="2" customWidth="1"/>
    <col min="10003" max="10240" width="10.33203125" style="2"/>
    <col min="10241" max="10241" width="5.5546875" style="2" customWidth="1"/>
    <col min="10242" max="10242" width="6.88671875" style="2" customWidth="1"/>
    <col min="10243" max="10243" width="29.6640625" style="2" customWidth="1"/>
    <col min="10244" max="10244" width="11.109375" style="2" customWidth="1"/>
    <col min="10245" max="10245" width="11.33203125" style="2" customWidth="1"/>
    <col min="10246" max="10246" width="11" style="2" customWidth="1"/>
    <col min="10247" max="10247" width="10.6640625" style="2" customWidth="1"/>
    <col min="10248" max="10248" width="10" style="2" customWidth="1"/>
    <col min="10249" max="10249" width="10.44140625" style="2" customWidth="1"/>
    <col min="10250" max="10251" width="9.6640625" style="2" customWidth="1"/>
    <col min="10252" max="10252" width="10" style="2" customWidth="1"/>
    <col min="10253" max="10254" width="7.88671875" style="2" customWidth="1"/>
    <col min="10255" max="10255" width="10.6640625" style="2" customWidth="1"/>
    <col min="10256" max="10256" width="10.44140625" style="2" customWidth="1"/>
    <col min="10257" max="10257" width="10.33203125" style="2" customWidth="1"/>
    <col min="10258" max="10258" width="9" style="2" customWidth="1"/>
    <col min="10259" max="10496" width="10.33203125" style="2"/>
    <col min="10497" max="10497" width="5.5546875" style="2" customWidth="1"/>
    <col min="10498" max="10498" width="6.88671875" style="2" customWidth="1"/>
    <col min="10499" max="10499" width="29.6640625" style="2" customWidth="1"/>
    <col min="10500" max="10500" width="11.109375" style="2" customWidth="1"/>
    <col min="10501" max="10501" width="11.33203125" style="2" customWidth="1"/>
    <col min="10502" max="10502" width="11" style="2" customWidth="1"/>
    <col min="10503" max="10503" width="10.6640625" style="2" customWidth="1"/>
    <col min="10504" max="10504" width="10" style="2" customWidth="1"/>
    <col min="10505" max="10505" width="10.44140625" style="2" customWidth="1"/>
    <col min="10506" max="10507" width="9.6640625" style="2" customWidth="1"/>
    <col min="10508" max="10508" width="10" style="2" customWidth="1"/>
    <col min="10509" max="10510" width="7.88671875" style="2" customWidth="1"/>
    <col min="10511" max="10511" width="10.6640625" style="2" customWidth="1"/>
    <col min="10512" max="10512" width="10.44140625" style="2" customWidth="1"/>
    <col min="10513" max="10513" width="10.33203125" style="2" customWidth="1"/>
    <col min="10514" max="10514" width="9" style="2" customWidth="1"/>
    <col min="10515" max="10752" width="10.33203125" style="2"/>
    <col min="10753" max="10753" width="5.5546875" style="2" customWidth="1"/>
    <col min="10754" max="10754" width="6.88671875" style="2" customWidth="1"/>
    <col min="10755" max="10755" width="29.6640625" style="2" customWidth="1"/>
    <col min="10756" max="10756" width="11.109375" style="2" customWidth="1"/>
    <col min="10757" max="10757" width="11.33203125" style="2" customWidth="1"/>
    <col min="10758" max="10758" width="11" style="2" customWidth="1"/>
    <col min="10759" max="10759" width="10.6640625" style="2" customWidth="1"/>
    <col min="10760" max="10760" width="10" style="2" customWidth="1"/>
    <col min="10761" max="10761" width="10.44140625" style="2" customWidth="1"/>
    <col min="10762" max="10763" width="9.6640625" style="2" customWidth="1"/>
    <col min="10764" max="10764" width="10" style="2" customWidth="1"/>
    <col min="10765" max="10766" width="7.88671875" style="2" customWidth="1"/>
    <col min="10767" max="10767" width="10.6640625" style="2" customWidth="1"/>
    <col min="10768" max="10768" width="10.44140625" style="2" customWidth="1"/>
    <col min="10769" max="10769" width="10.33203125" style="2" customWidth="1"/>
    <col min="10770" max="10770" width="9" style="2" customWidth="1"/>
    <col min="10771" max="11008" width="10.33203125" style="2"/>
    <col min="11009" max="11009" width="5.5546875" style="2" customWidth="1"/>
    <col min="11010" max="11010" width="6.88671875" style="2" customWidth="1"/>
    <col min="11011" max="11011" width="29.6640625" style="2" customWidth="1"/>
    <col min="11012" max="11012" width="11.109375" style="2" customWidth="1"/>
    <col min="11013" max="11013" width="11.33203125" style="2" customWidth="1"/>
    <col min="11014" max="11014" width="11" style="2" customWidth="1"/>
    <col min="11015" max="11015" width="10.6640625" style="2" customWidth="1"/>
    <col min="11016" max="11016" width="10" style="2" customWidth="1"/>
    <col min="11017" max="11017" width="10.44140625" style="2" customWidth="1"/>
    <col min="11018" max="11019" width="9.6640625" style="2" customWidth="1"/>
    <col min="11020" max="11020" width="10" style="2" customWidth="1"/>
    <col min="11021" max="11022" width="7.88671875" style="2" customWidth="1"/>
    <col min="11023" max="11023" width="10.6640625" style="2" customWidth="1"/>
    <col min="11024" max="11024" width="10.44140625" style="2" customWidth="1"/>
    <col min="11025" max="11025" width="10.33203125" style="2" customWidth="1"/>
    <col min="11026" max="11026" width="9" style="2" customWidth="1"/>
    <col min="11027" max="11264" width="10.33203125" style="2"/>
    <col min="11265" max="11265" width="5.5546875" style="2" customWidth="1"/>
    <col min="11266" max="11266" width="6.88671875" style="2" customWidth="1"/>
    <col min="11267" max="11267" width="29.6640625" style="2" customWidth="1"/>
    <col min="11268" max="11268" width="11.109375" style="2" customWidth="1"/>
    <col min="11269" max="11269" width="11.33203125" style="2" customWidth="1"/>
    <col min="11270" max="11270" width="11" style="2" customWidth="1"/>
    <col min="11271" max="11271" width="10.6640625" style="2" customWidth="1"/>
    <col min="11272" max="11272" width="10" style="2" customWidth="1"/>
    <col min="11273" max="11273" width="10.44140625" style="2" customWidth="1"/>
    <col min="11274" max="11275" width="9.6640625" style="2" customWidth="1"/>
    <col min="11276" max="11276" width="10" style="2" customWidth="1"/>
    <col min="11277" max="11278" width="7.88671875" style="2" customWidth="1"/>
    <col min="11279" max="11279" width="10.6640625" style="2" customWidth="1"/>
    <col min="11280" max="11280" width="10.44140625" style="2" customWidth="1"/>
    <col min="11281" max="11281" width="10.33203125" style="2" customWidth="1"/>
    <col min="11282" max="11282" width="9" style="2" customWidth="1"/>
    <col min="11283" max="11520" width="10.33203125" style="2"/>
    <col min="11521" max="11521" width="5.5546875" style="2" customWidth="1"/>
    <col min="11522" max="11522" width="6.88671875" style="2" customWidth="1"/>
    <col min="11523" max="11523" width="29.6640625" style="2" customWidth="1"/>
    <col min="11524" max="11524" width="11.109375" style="2" customWidth="1"/>
    <col min="11525" max="11525" width="11.33203125" style="2" customWidth="1"/>
    <col min="11526" max="11526" width="11" style="2" customWidth="1"/>
    <col min="11527" max="11527" width="10.6640625" style="2" customWidth="1"/>
    <col min="11528" max="11528" width="10" style="2" customWidth="1"/>
    <col min="11529" max="11529" width="10.44140625" style="2" customWidth="1"/>
    <col min="11530" max="11531" width="9.6640625" style="2" customWidth="1"/>
    <col min="11532" max="11532" width="10" style="2" customWidth="1"/>
    <col min="11533" max="11534" width="7.88671875" style="2" customWidth="1"/>
    <col min="11535" max="11535" width="10.6640625" style="2" customWidth="1"/>
    <col min="11536" max="11536" width="10.44140625" style="2" customWidth="1"/>
    <col min="11537" max="11537" width="10.33203125" style="2" customWidth="1"/>
    <col min="11538" max="11538" width="9" style="2" customWidth="1"/>
    <col min="11539" max="11776" width="10.33203125" style="2"/>
    <col min="11777" max="11777" width="5.5546875" style="2" customWidth="1"/>
    <col min="11778" max="11778" width="6.88671875" style="2" customWidth="1"/>
    <col min="11779" max="11779" width="29.6640625" style="2" customWidth="1"/>
    <col min="11780" max="11780" width="11.109375" style="2" customWidth="1"/>
    <col min="11781" max="11781" width="11.33203125" style="2" customWidth="1"/>
    <col min="11782" max="11782" width="11" style="2" customWidth="1"/>
    <col min="11783" max="11783" width="10.6640625" style="2" customWidth="1"/>
    <col min="11784" max="11784" width="10" style="2" customWidth="1"/>
    <col min="11785" max="11785" width="10.44140625" style="2" customWidth="1"/>
    <col min="11786" max="11787" width="9.6640625" style="2" customWidth="1"/>
    <col min="11788" max="11788" width="10" style="2" customWidth="1"/>
    <col min="11789" max="11790" width="7.88671875" style="2" customWidth="1"/>
    <col min="11791" max="11791" width="10.6640625" style="2" customWidth="1"/>
    <col min="11792" max="11792" width="10.44140625" style="2" customWidth="1"/>
    <col min="11793" max="11793" width="10.33203125" style="2" customWidth="1"/>
    <col min="11794" max="11794" width="9" style="2" customWidth="1"/>
    <col min="11795" max="12032" width="10.33203125" style="2"/>
    <col min="12033" max="12033" width="5.5546875" style="2" customWidth="1"/>
    <col min="12034" max="12034" width="6.88671875" style="2" customWidth="1"/>
    <col min="12035" max="12035" width="29.6640625" style="2" customWidth="1"/>
    <col min="12036" max="12036" width="11.109375" style="2" customWidth="1"/>
    <col min="12037" max="12037" width="11.33203125" style="2" customWidth="1"/>
    <col min="12038" max="12038" width="11" style="2" customWidth="1"/>
    <col min="12039" max="12039" width="10.6640625" style="2" customWidth="1"/>
    <col min="12040" max="12040" width="10" style="2" customWidth="1"/>
    <col min="12041" max="12041" width="10.44140625" style="2" customWidth="1"/>
    <col min="12042" max="12043" width="9.6640625" style="2" customWidth="1"/>
    <col min="12044" max="12044" width="10" style="2" customWidth="1"/>
    <col min="12045" max="12046" width="7.88671875" style="2" customWidth="1"/>
    <col min="12047" max="12047" width="10.6640625" style="2" customWidth="1"/>
    <col min="12048" max="12048" width="10.44140625" style="2" customWidth="1"/>
    <col min="12049" max="12049" width="10.33203125" style="2" customWidth="1"/>
    <col min="12050" max="12050" width="9" style="2" customWidth="1"/>
    <col min="12051" max="12288" width="10.33203125" style="2"/>
    <col min="12289" max="12289" width="5.5546875" style="2" customWidth="1"/>
    <col min="12290" max="12290" width="6.88671875" style="2" customWidth="1"/>
    <col min="12291" max="12291" width="29.6640625" style="2" customWidth="1"/>
    <col min="12292" max="12292" width="11.109375" style="2" customWidth="1"/>
    <col min="12293" max="12293" width="11.33203125" style="2" customWidth="1"/>
    <col min="12294" max="12294" width="11" style="2" customWidth="1"/>
    <col min="12295" max="12295" width="10.6640625" style="2" customWidth="1"/>
    <col min="12296" max="12296" width="10" style="2" customWidth="1"/>
    <col min="12297" max="12297" width="10.44140625" style="2" customWidth="1"/>
    <col min="12298" max="12299" width="9.6640625" style="2" customWidth="1"/>
    <col min="12300" max="12300" width="10" style="2" customWidth="1"/>
    <col min="12301" max="12302" width="7.88671875" style="2" customWidth="1"/>
    <col min="12303" max="12303" width="10.6640625" style="2" customWidth="1"/>
    <col min="12304" max="12304" width="10.44140625" style="2" customWidth="1"/>
    <col min="12305" max="12305" width="10.33203125" style="2" customWidth="1"/>
    <col min="12306" max="12306" width="9" style="2" customWidth="1"/>
    <col min="12307" max="12544" width="10.33203125" style="2"/>
    <col min="12545" max="12545" width="5.5546875" style="2" customWidth="1"/>
    <col min="12546" max="12546" width="6.88671875" style="2" customWidth="1"/>
    <col min="12547" max="12547" width="29.6640625" style="2" customWidth="1"/>
    <col min="12548" max="12548" width="11.109375" style="2" customWidth="1"/>
    <col min="12549" max="12549" width="11.33203125" style="2" customWidth="1"/>
    <col min="12550" max="12550" width="11" style="2" customWidth="1"/>
    <col min="12551" max="12551" width="10.6640625" style="2" customWidth="1"/>
    <col min="12552" max="12552" width="10" style="2" customWidth="1"/>
    <col min="12553" max="12553" width="10.44140625" style="2" customWidth="1"/>
    <col min="12554" max="12555" width="9.6640625" style="2" customWidth="1"/>
    <col min="12556" max="12556" width="10" style="2" customWidth="1"/>
    <col min="12557" max="12558" width="7.88671875" style="2" customWidth="1"/>
    <col min="12559" max="12559" width="10.6640625" style="2" customWidth="1"/>
    <col min="12560" max="12560" width="10.44140625" style="2" customWidth="1"/>
    <col min="12561" max="12561" width="10.33203125" style="2" customWidth="1"/>
    <col min="12562" max="12562" width="9" style="2" customWidth="1"/>
    <col min="12563" max="12800" width="10.33203125" style="2"/>
    <col min="12801" max="12801" width="5.5546875" style="2" customWidth="1"/>
    <col min="12802" max="12802" width="6.88671875" style="2" customWidth="1"/>
    <col min="12803" max="12803" width="29.6640625" style="2" customWidth="1"/>
    <col min="12804" max="12804" width="11.109375" style="2" customWidth="1"/>
    <col min="12805" max="12805" width="11.33203125" style="2" customWidth="1"/>
    <col min="12806" max="12806" width="11" style="2" customWidth="1"/>
    <col min="12807" max="12807" width="10.6640625" style="2" customWidth="1"/>
    <col min="12808" max="12808" width="10" style="2" customWidth="1"/>
    <col min="12809" max="12809" width="10.44140625" style="2" customWidth="1"/>
    <col min="12810" max="12811" width="9.6640625" style="2" customWidth="1"/>
    <col min="12812" max="12812" width="10" style="2" customWidth="1"/>
    <col min="12813" max="12814" width="7.88671875" style="2" customWidth="1"/>
    <col min="12815" max="12815" width="10.6640625" style="2" customWidth="1"/>
    <col min="12816" max="12816" width="10.44140625" style="2" customWidth="1"/>
    <col min="12817" max="12817" width="10.33203125" style="2" customWidth="1"/>
    <col min="12818" max="12818" width="9" style="2" customWidth="1"/>
    <col min="12819" max="13056" width="10.33203125" style="2"/>
    <col min="13057" max="13057" width="5.5546875" style="2" customWidth="1"/>
    <col min="13058" max="13058" width="6.88671875" style="2" customWidth="1"/>
    <col min="13059" max="13059" width="29.6640625" style="2" customWidth="1"/>
    <col min="13060" max="13060" width="11.109375" style="2" customWidth="1"/>
    <col min="13061" max="13061" width="11.33203125" style="2" customWidth="1"/>
    <col min="13062" max="13062" width="11" style="2" customWidth="1"/>
    <col min="13063" max="13063" width="10.6640625" style="2" customWidth="1"/>
    <col min="13064" max="13064" width="10" style="2" customWidth="1"/>
    <col min="13065" max="13065" width="10.44140625" style="2" customWidth="1"/>
    <col min="13066" max="13067" width="9.6640625" style="2" customWidth="1"/>
    <col min="13068" max="13068" width="10" style="2" customWidth="1"/>
    <col min="13069" max="13070" width="7.88671875" style="2" customWidth="1"/>
    <col min="13071" max="13071" width="10.6640625" style="2" customWidth="1"/>
    <col min="13072" max="13072" width="10.44140625" style="2" customWidth="1"/>
    <col min="13073" max="13073" width="10.33203125" style="2" customWidth="1"/>
    <col min="13074" max="13074" width="9" style="2" customWidth="1"/>
    <col min="13075" max="13312" width="10.33203125" style="2"/>
    <col min="13313" max="13313" width="5.5546875" style="2" customWidth="1"/>
    <col min="13314" max="13314" width="6.88671875" style="2" customWidth="1"/>
    <col min="13315" max="13315" width="29.6640625" style="2" customWidth="1"/>
    <col min="13316" max="13316" width="11.109375" style="2" customWidth="1"/>
    <col min="13317" max="13317" width="11.33203125" style="2" customWidth="1"/>
    <col min="13318" max="13318" width="11" style="2" customWidth="1"/>
    <col min="13319" max="13319" width="10.6640625" style="2" customWidth="1"/>
    <col min="13320" max="13320" width="10" style="2" customWidth="1"/>
    <col min="13321" max="13321" width="10.44140625" style="2" customWidth="1"/>
    <col min="13322" max="13323" width="9.6640625" style="2" customWidth="1"/>
    <col min="13324" max="13324" width="10" style="2" customWidth="1"/>
    <col min="13325" max="13326" width="7.88671875" style="2" customWidth="1"/>
    <col min="13327" max="13327" width="10.6640625" style="2" customWidth="1"/>
    <col min="13328" max="13328" width="10.44140625" style="2" customWidth="1"/>
    <col min="13329" max="13329" width="10.33203125" style="2" customWidth="1"/>
    <col min="13330" max="13330" width="9" style="2" customWidth="1"/>
    <col min="13331" max="13568" width="10.33203125" style="2"/>
    <col min="13569" max="13569" width="5.5546875" style="2" customWidth="1"/>
    <col min="13570" max="13570" width="6.88671875" style="2" customWidth="1"/>
    <col min="13571" max="13571" width="29.6640625" style="2" customWidth="1"/>
    <col min="13572" max="13572" width="11.109375" style="2" customWidth="1"/>
    <col min="13573" max="13573" width="11.33203125" style="2" customWidth="1"/>
    <col min="13574" max="13574" width="11" style="2" customWidth="1"/>
    <col min="13575" max="13575" width="10.6640625" style="2" customWidth="1"/>
    <col min="13576" max="13576" width="10" style="2" customWidth="1"/>
    <col min="13577" max="13577" width="10.44140625" style="2" customWidth="1"/>
    <col min="13578" max="13579" width="9.6640625" style="2" customWidth="1"/>
    <col min="13580" max="13580" width="10" style="2" customWidth="1"/>
    <col min="13581" max="13582" width="7.88671875" style="2" customWidth="1"/>
    <col min="13583" max="13583" width="10.6640625" style="2" customWidth="1"/>
    <col min="13584" max="13584" width="10.44140625" style="2" customWidth="1"/>
    <col min="13585" max="13585" width="10.33203125" style="2" customWidth="1"/>
    <col min="13586" max="13586" width="9" style="2" customWidth="1"/>
    <col min="13587" max="13824" width="10.33203125" style="2"/>
    <col min="13825" max="13825" width="5.5546875" style="2" customWidth="1"/>
    <col min="13826" max="13826" width="6.88671875" style="2" customWidth="1"/>
    <col min="13827" max="13827" width="29.6640625" style="2" customWidth="1"/>
    <col min="13828" max="13828" width="11.109375" style="2" customWidth="1"/>
    <col min="13829" max="13829" width="11.33203125" style="2" customWidth="1"/>
    <col min="13830" max="13830" width="11" style="2" customWidth="1"/>
    <col min="13831" max="13831" width="10.6640625" style="2" customWidth="1"/>
    <col min="13832" max="13832" width="10" style="2" customWidth="1"/>
    <col min="13833" max="13833" width="10.44140625" style="2" customWidth="1"/>
    <col min="13834" max="13835" width="9.6640625" style="2" customWidth="1"/>
    <col min="13836" max="13836" width="10" style="2" customWidth="1"/>
    <col min="13837" max="13838" width="7.88671875" style="2" customWidth="1"/>
    <col min="13839" max="13839" width="10.6640625" style="2" customWidth="1"/>
    <col min="13840" max="13840" width="10.44140625" style="2" customWidth="1"/>
    <col min="13841" max="13841" width="10.33203125" style="2" customWidth="1"/>
    <col min="13842" max="13842" width="9" style="2" customWidth="1"/>
    <col min="13843" max="14080" width="10.33203125" style="2"/>
    <col min="14081" max="14081" width="5.5546875" style="2" customWidth="1"/>
    <col min="14082" max="14082" width="6.88671875" style="2" customWidth="1"/>
    <col min="14083" max="14083" width="29.6640625" style="2" customWidth="1"/>
    <col min="14084" max="14084" width="11.109375" style="2" customWidth="1"/>
    <col min="14085" max="14085" width="11.33203125" style="2" customWidth="1"/>
    <col min="14086" max="14086" width="11" style="2" customWidth="1"/>
    <col min="14087" max="14087" width="10.6640625" style="2" customWidth="1"/>
    <col min="14088" max="14088" width="10" style="2" customWidth="1"/>
    <col min="14089" max="14089" width="10.44140625" style="2" customWidth="1"/>
    <col min="14090" max="14091" width="9.6640625" style="2" customWidth="1"/>
    <col min="14092" max="14092" width="10" style="2" customWidth="1"/>
    <col min="14093" max="14094" width="7.88671875" style="2" customWidth="1"/>
    <col min="14095" max="14095" width="10.6640625" style="2" customWidth="1"/>
    <col min="14096" max="14096" width="10.44140625" style="2" customWidth="1"/>
    <col min="14097" max="14097" width="10.33203125" style="2" customWidth="1"/>
    <col min="14098" max="14098" width="9" style="2" customWidth="1"/>
    <col min="14099" max="14336" width="10.33203125" style="2"/>
    <col min="14337" max="14337" width="5.5546875" style="2" customWidth="1"/>
    <col min="14338" max="14338" width="6.88671875" style="2" customWidth="1"/>
    <col min="14339" max="14339" width="29.6640625" style="2" customWidth="1"/>
    <col min="14340" max="14340" width="11.109375" style="2" customWidth="1"/>
    <col min="14341" max="14341" width="11.33203125" style="2" customWidth="1"/>
    <col min="14342" max="14342" width="11" style="2" customWidth="1"/>
    <col min="14343" max="14343" width="10.6640625" style="2" customWidth="1"/>
    <col min="14344" max="14344" width="10" style="2" customWidth="1"/>
    <col min="14345" max="14345" width="10.44140625" style="2" customWidth="1"/>
    <col min="14346" max="14347" width="9.6640625" style="2" customWidth="1"/>
    <col min="14348" max="14348" width="10" style="2" customWidth="1"/>
    <col min="14349" max="14350" width="7.88671875" style="2" customWidth="1"/>
    <col min="14351" max="14351" width="10.6640625" style="2" customWidth="1"/>
    <col min="14352" max="14352" width="10.44140625" style="2" customWidth="1"/>
    <col min="14353" max="14353" width="10.33203125" style="2" customWidth="1"/>
    <col min="14354" max="14354" width="9" style="2" customWidth="1"/>
    <col min="14355" max="14592" width="10.33203125" style="2"/>
    <col min="14593" max="14593" width="5.5546875" style="2" customWidth="1"/>
    <col min="14594" max="14594" width="6.88671875" style="2" customWidth="1"/>
    <col min="14595" max="14595" width="29.6640625" style="2" customWidth="1"/>
    <col min="14596" max="14596" width="11.109375" style="2" customWidth="1"/>
    <col min="14597" max="14597" width="11.33203125" style="2" customWidth="1"/>
    <col min="14598" max="14598" width="11" style="2" customWidth="1"/>
    <col min="14599" max="14599" width="10.6640625" style="2" customWidth="1"/>
    <col min="14600" max="14600" width="10" style="2" customWidth="1"/>
    <col min="14601" max="14601" width="10.44140625" style="2" customWidth="1"/>
    <col min="14602" max="14603" width="9.6640625" style="2" customWidth="1"/>
    <col min="14604" max="14604" width="10" style="2" customWidth="1"/>
    <col min="14605" max="14606" width="7.88671875" style="2" customWidth="1"/>
    <col min="14607" max="14607" width="10.6640625" style="2" customWidth="1"/>
    <col min="14608" max="14608" width="10.44140625" style="2" customWidth="1"/>
    <col min="14609" max="14609" width="10.33203125" style="2" customWidth="1"/>
    <col min="14610" max="14610" width="9" style="2" customWidth="1"/>
    <col min="14611" max="14848" width="10.33203125" style="2"/>
    <col min="14849" max="14849" width="5.5546875" style="2" customWidth="1"/>
    <col min="14850" max="14850" width="6.88671875" style="2" customWidth="1"/>
    <col min="14851" max="14851" width="29.6640625" style="2" customWidth="1"/>
    <col min="14852" max="14852" width="11.109375" style="2" customWidth="1"/>
    <col min="14853" max="14853" width="11.33203125" style="2" customWidth="1"/>
    <col min="14854" max="14854" width="11" style="2" customWidth="1"/>
    <col min="14855" max="14855" width="10.6640625" style="2" customWidth="1"/>
    <col min="14856" max="14856" width="10" style="2" customWidth="1"/>
    <col min="14857" max="14857" width="10.44140625" style="2" customWidth="1"/>
    <col min="14858" max="14859" width="9.6640625" style="2" customWidth="1"/>
    <col min="14860" max="14860" width="10" style="2" customWidth="1"/>
    <col min="14861" max="14862" width="7.88671875" style="2" customWidth="1"/>
    <col min="14863" max="14863" width="10.6640625" style="2" customWidth="1"/>
    <col min="14864" max="14864" width="10.44140625" style="2" customWidth="1"/>
    <col min="14865" max="14865" width="10.33203125" style="2" customWidth="1"/>
    <col min="14866" max="14866" width="9" style="2" customWidth="1"/>
    <col min="14867" max="15104" width="10.33203125" style="2"/>
    <col min="15105" max="15105" width="5.5546875" style="2" customWidth="1"/>
    <col min="15106" max="15106" width="6.88671875" style="2" customWidth="1"/>
    <col min="15107" max="15107" width="29.6640625" style="2" customWidth="1"/>
    <col min="15108" max="15108" width="11.109375" style="2" customWidth="1"/>
    <col min="15109" max="15109" width="11.33203125" style="2" customWidth="1"/>
    <col min="15110" max="15110" width="11" style="2" customWidth="1"/>
    <col min="15111" max="15111" width="10.6640625" style="2" customWidth="1"/>
    <col min="15112" max="15112" width="10" style="2" customWidth="1"/>
    <col min="15113" max="15113" width="10.44140625" style="2" customWidth="1"/>
    <col min="15114" max="15115" width="9.6640625" style="2" customWidth="1"/>
    <col min="15116" max="15116" width="10" style="2" customWidth="1"/>
    <col min="15117" max="15118" width="7.88671875" style="2" customWidth="1"/>
    <col min="15119" max="15119" width="10.6640625" style="2" customWidth="1"/>
    <col min="15120" max="15120" width="10.44140625" style="2" customWidth="1"/>
    <col min="15121" max="15121" width="10.33203125" style="2" customWidth="1"/>
    <col min="15122" max="15122" width="9" style="2" customWidth="1"/>
    <col min="15123" max="15360" width="10.33203125" style="2"/>
    <col min="15361" max="15361" width="5.5546875" style="2" customWidth="1"/>
    <col min="15362" max="15362" width="6.88671875" style="2" customWidth="1"/>
    <col min="15363" max="15363" width="29.6640625" style="2" customWidth="1"/>
    <col min="15364" max="15364" width="11.109375" style="2" customWidth="1"/>
    <col min="15365" max="15365" width="11.33203125" style="2" customWidth="1"/>
    <col min="15366" max="15366" width="11" style="2" customWidth="1"/>
    <col min="15367" max="15367" width="10.6640625" style="2" customWidth="1"/>
    <col min="15368" max="15368" width="10" style="2" customWidth="1"/>
    <col min="15369" max="15369" width="10.44140625" style="2" customWidth="1"/>
    <col min="15370" max="15371" width="9.6640625" style="2" customWidth="1"/>
    <col min="15372" max="15372" width="10" style="2" customWidth="1"/>
    <col min="15373" max="15374" width="7.88671875" style="2" customWidth="1"/>
    <col min="15375" max="15375" width="10.6640625" style="2" customWidth="1"/>
    <col min="15376" max="15376" width="10.44140625" style="2" customWidth="1"/>
    <col min="15377" max="15377" width="10.33203125" style="2" customWidth="1"/>
    <col min="15378" max="15378" width="9" style="2" customWidth="1"/>
    <col min="15379" max="15616" width="10.33203125" style="2"/>
    <col min="15617" max="15617" width="5.5546875" style="2" customWidth="1"/>
    <col min="15618" max="15618" width="6.88671875" style="2" customWidth="1"/>
    <col min="15619" max="15619" width="29.6640625" style="2" customWidth="1"/>
    <col min="15620" max="15620" width="11.109375" style="2" customWidth="1"/>
    <col min="15621" max="15621" width="11.33203125" style="2" customWidth="1"/>
    <col min="15622" max="15622" width="11" style="2" customWidth="1"/>
    <col min="15623" max="15623" width="10.6640625" style="2" customWidth="1"/>
    <col min="15624" max="15624" width="10" style="2" customWidth="1"/>
    <col min="15625" max="15625" width="10.44140625" style="2" customWidth="1"/>
    <col min="15626" max="15627" width="9.6640625" style="2" customWidth="1"/>
    <col min="15628" max="15628" width="10" style="2" customWidth="1"/>
    <col min="15629" max="15630" width="7.88671875" style="2" customWidth="1"/>
    <col min="15631" max="15631" width="10.6640625" style="2" customWidth="1"/>
    <col min="15632" max="15632" width="10.44140625" style="2" customWidth="1"/>
    <col min="15633" max="15633" width="10.33203125" style="2" customWidth="1"/>
    <col min="15634" max="15634" width="9" style="2" customWidth="1"/>
    <col min="15635" max="15872" width="10.33203125" style="2"/>
    <col min="15873" max="15873" width="5.5546875" style="2" customWidth="1"/>
    <col min="15874" max="15874" width="6.88671875" style="2" customWidth="1"/>
    <col min="15875" max="15875" width="29.6640625" style="2" customWidth="1"/>
    <col min="15876" max="15876" width="11.109375" style="2" customWidth="1"/>
    <col min="15877" max="15877" width="11.33203125" style="2" customWidth="1"/>
    <col min="15878" max="15878" width="11" style="2" customWidth="1"/>
    <col min="15879" max="15879" width="10.6640625" style="2" customWidth="1"/>
    <col min="15880" max="15880" width="10" style="2" customWidth="1"/>
    <col min="15881" max="15881" width="10.44140625" style="2" customWidth="1"/>
    <col min="15882" max="15883" width="9.6640625" style="2" customWidth="1"/>
    <col min="15884" max="15884" width="10" style="2" customWidth="1"/>
    <col min="15885" max="15886" width="7.88671875" style="2" customWidth="1"/>
    <col min="15887" max="15887" width="10.6640625" style="2" customWidth="1"/>
    <col min="15888" max="15888" width="10.44140625" style="2" customWidth="1"/>
    <col min="15889" max="15889" width="10.33203125" style="2" customWidth="1"/>
    <col min="15890" max="15890" width="9" style="2" customWidth="1"/>
    <col min="15891" max="16128" width="10.33203125" style="2"/>
    <col min="16129" max="16129" width="5.5546875" style="2" customWidth="1"/>
    <col min="16130" max="16130" width="6.88671875" style="2" customWidth="1"/>
    <col min="16131" max="16131" width="29.6640625" style="2" customWidth="1"/>
    <col min="16132" max="16132" width="11.109375" style="2" customWidth="1"/>
    <col min="16133" max="16133" width="11.33203125" style="2" customWidth="1"/>
    <col min="16134" max="16134" width="11" style="2" customWidth="1"/>
    <col min="16135" max="16135" width="10.6640625" style="2" customWidth="1"/>
    <col min="16136" max="16136" width="10" style="2" customWidth="1"/>
    <col min="16137" max="16137" width="10.44140625" style="2" customWidth="1"/>
    <col min="16138" max="16139" width="9.6640625" style="2" customWidth="1"/>
    <col min="16140" max="16140" width="10" style="2" customWidth="1"/>
    <col min="16141" max="16142" width="7.88671875" style="2" customWidth="1"/>
    <col min="16143" max="16143" width="10.6640625" style="2" customWidth="1"/>
    <col min="16144" max="16144" width="10.44140625" style="2" customWidth="1"/>
    <col min="16145" max="16145" width="10.33203125" style="2" customWidth="1"/>
    <col min="16146" max="16146" width="9" style="2" customWidth="1"/>
    <col min="16147" max="16384" width="10.33203125" style="2"/>
  </cols>
  <sheetData>
    <row r="1" spans="1:18" s="1" customFormat="1" ht="17.399999999999999">
      <c r="A1" s="168" t="s">
        <v>62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8" s="3" customFormat="1" ht="12.75" customHeight="1">
      <c r="A2" s="169" t="s">
        <v>6</v>
      </c>
      <c r="B2" s="169" t="s">
        <v>7</v>
      </c>
      <c r="C2" s="169" t="s">
        <v>0</v>
      </c>
      <c r="D2" s="172" t="s">
        <v>8</v>
      </c>
      <c r="E2" s="175" t="s">
        <v>1</v>
      </c>
      <c r="F2" s="178" t="s">
        <v>9</v>
      </c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80"/>
    </row>
    <row r="3" spans="1:18" s="3" customFormat="1" ht="10.199999999999999">
      <c r="A3" s="170"/>
      <c r="B3" s="170"/>
      <c r="C3" s="170"/>
      <c r="D3" s="173"/>
      <c r="E3" s="176"/>
      <c r="F3" s="175" t="s">
        <v>10</v>
      </c>
      <c r="G3" s="182" t="s">
        <v>2</v>
      </c>
      <c r="H3" s="183"/>
      <c r="I3" s="183"/>
      <c r="J3" s="183"/>
      <c r="K3" s="183"/>
      <c r="L3" s="183"/>
      <c r="M3" s="183"/>
      <c r="N3" s="184"/>
      <c r="O3" s="175" t="s">
        <v>11</v>
      </c>
      <c r="P3" s="178" t="s">
        <v>2</v>
      </c>
      <c r="Q3" s="179"/>
      <c r="R3" s="180"/>
    </row>
    <row r="4" spans="1:18" s="3" customFormat="1" ht="10.199999999999999">
      <c r="A4" s="170"/>
      <c r="B4" s="170"/>
      <c r="C4" s="170"/>
      <c r="D4" s="173"/>
      <c r="E4" s="176"/>
      <c r="F4" s="176"/>
      <c r="G4" s="185"/>
      <c r="H4" s="186"/>
      <c r="I4" s="186"/>
      <c r="J4" s="186"/>
      <c r="K4" s="186"/>
      <c r="L4" s="186"/>
      <c r="M4" s="186"/>
      <c r="N4" s="187"/>
      <c r="O4" s="176"/>
      <c r="P4" s="175" t="s">
        <v>12</v>
      </c>
      <c r="Q4" s="182" t="s">
        <v>13</v>
      </c>
      <c r="R4" s="188" t="s">
        <v>14</v>
      </c>
    </row>
    <row r="5" spans="1:18" s="3" customFormat="1" ht="10.199999999999999">
      <c r="A5" s="170"/>
      <c r="B5" s="170"/>
      <c r="C5" s="170"/>
      <c r="D5" s="173"/>
      <c r="E5" s="176"/>
      <c r="F5" s="176"/>
      <c r="G5" s="175" t="s">
        <v>15</v>
      </c>
      <c r="H5" s="182" t="s">
        <v>2</v>
      </c>
      <c r="I5" s="184"/>
      <c r="J5" s="175" t="s">
        <v>16</v>
      </c>
      <c r="K5" s="175" t="s">
        <v>17</v>
      </c>
      <c r="L5" s="175" t="s">
        <v>18</v>
      </c>
      <c r="M5" s="175" t="s">
        <v>19</v>
      </c>
      <c r="N5" s="175" t="s">
        <v>20</v>
      </c>
      <c r="O5" s="176"/>
      <c r="P5" s="176"/>
      <c r="Q5" s="185"/>
      <c r="R5" s="189"/>
    </row>
    <row r="6" spans="1:18" s="3" customFormat="1" ht="10.199999999999999">
      <c r="A6" s="170"/>
      <c r="B6" s="170"/>
      <c r="C6" s="170"/>
      <c r="D6" s="173"/>
      <c r="E6" s="176"/>
      <c r="F6" s="176"/>
      <c r="G6" s="176"/>
      <c r="H6" s="185"/>
      <c r="I6" s="187"/>
      <c r="J6" s="176"/>
      <c r="K6" s="176"/>
      <c r="L6" s="176"/>
      <c r="M6" s="176"/>
      <c r="N6" s="176"/>
      <c r="O6" s="176"/>
      <c r="P6" s="176"/>
      <c r="Q6" s="182" t="s">
        <v>21</v>
      </c>
      <c r="R6" s="189"/>
    </row>
    <row r="7" spans="1:18" s="3" customFormat="1" ht="61.2" customHeight="1">
      <c r="A7" s="171"/>
      <c r="B7" s="171"/>
      <c r="C7" s="171"/>
      <c r="D7" s="174"/>
      <c r="E7" s="177"/>
      <c r="F7" s="181"/>
      <c r="G7" s="181"/>
      <c r="H7" s="4" t="s">
        <v>22</v>
      </c>
      <c r="I7" s="4" t="s">
        <v>23</v>
      </c>
      <c r="J7" s="181"/>
      <c r="K7" s="181"/>
      <c r="L7" s="181"/>
      <c r="M7" s="181"/>
      <c r="N7" s="181"/>
      <c r="O7" s="181"/>
      <c r="P7" s="181"/>
      <c r="Q7" s="185"/>
      <c r="R7" s="190"/>
    </row>
    <row r="8" spans="1:18" s="3" customFormat="1" ht="11.4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6">
        <v>6</v>
      </c>
      <c r="G8" s="6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</row>
    <row r="9" spans="1:18" s="41" customFormat="1" ht="16.2" customHeight="1">
      <c r="A9" s="88">
        <v>600</v>
      </c>
      <c r="B9" s="90"/>
      <c r="C9" s="93" t="s">
        <v>24</v>
      </c>
      <c r="D9" s="7">
        <v>3086000</v>
      </c>
      <c r="E9" s="7">
        <f>E10</f>
        <v>-538100</v>
      </c>
      <c r="F9" s="7"/>
      <c r="G9" s="7"/>
      <c r="H9" s="7"/>
      <c r="I9" s="7"/>
      <c r="J9" s="7"/>
      <c r="K9" s="8"/>
      <c r="L9" s="8"/>
      <c r="M9" s="39"/>
      <c r="N9" s="39"/>
      <c r="O9" s="8">
        <f>P9</f>
        <v>-538100</v>
      </c>
      <c r="P9" s="8">
        <f>P10</f>
        <v>-538100</v>
      </c>
      <c r="Q9" s="7"/>
      <c r="R9" s="39"/>
    </row>
    <row r="10" spans="1:18" s="41" customFormat="1" ht="16.2" customHeight="1">
      <c r="A10" s="89"/>
      <c r="B10" s="91">
        <v>60016</v>
      </c>
      <c r="C10" s="94" t="s">
        <v>109</v>
      </c>
      <c r="D10" s="9"/>
      <c r="E10" s="9">
        <f t="shared" ref="E10" si="0">F10+P10</f>
        <v>-538100</v>
      </c>
      <c r="F10" s="9"/>
      <c r="G10" s="9"/>
      <c r="H10" s="10"/>
      <c r="I10" s="10"/>
      <c r="J10" s="40"/>
      <c r="K10" s="8"/>
      <c r="L10" s="10"/>
      <c r="M10" s="39"/>
      <c r="N10" s="39"/>
      <c r="O10" s="10">
        <f>P10</f>
        <v>-538100</v>
      </c>
      <c r="P10" s="10">
        <v>-538100</v>
      </c>
      <c r="Q10" s="10"/>
      <c r="R10" s="39"/>
    </row>
    <row r="11" spans="1:18" s="41" customFormat="1" ht="16.2" customHeight="1">
      <c r="A11" s="88">
        <v>801</v>
      </c>
      <c r="B11" s="90"/>
      <c r="C11" s="110" t="s">
        <v>110</v>
      </c>
      <c r="D11" s="7">
        <v>9920289</v>
      </c>
      <c r="E11" s="7">
        <f>E12+E13+E14+E15</f>
        <v>-281681</v>
      </c>
      <c r="F11" s="7">
        <f>F12+F13+F14+F15</f>
        <v>-281681</v>
      </c>
      <c r="G11" s="7">
        <f>G12+G13+G14+G15</f>
        <v>-252681</v>
      </c>
      <c r="H11" s="7">
        <f>H12+H13+H14+H15</f>
        <v>-242681</v>
      </c>
      <c r="I11" s="7">
        <f>I12+I13+I14+I15</f>
        <v>-10000</v>
      </c>
      <c r="J11" s="7"/>
      <c r="K11" s="7">
        <f>K12+K13+K14+K15</f>
        <v>-29000</v>
      </c>
      <c r="L11" s="8"/>
      <c r="M11" s="39"/>
      <c r="N11" s="39"/>
      <c r="O11" s="7"/>
      <c r="P11" s="7"/>
      <c r="Q11" s="7"/>
      <c r="R11" s="39"/>
    </row>
    <row r="12" spans="1:18" s="41" customFormat="1" ht="20.399999999999999">
      <c r="A12" s="89"/>
      <c r="B12" s="91">
        <v>80103</v>
      </c>
      <c r="C12" s="116" t="s">
        <v>115</v>
      </c>
      <c r="D12" s="9"/>
      <c r="E12" s="9">
        <f t="shared" ref="E12:E14" si="1">F12+P12</f>
        <v>-92500</v>
      </c>
      <c r="F12" s="9">
        <f>G12</f>
        <v>-92500</v>
      </c>
      <c r="G12" s="9">
        <f>H12+I12</f>
        <v>-92500</v>
      </c>
      <c r="H12" s="10">
        <v>-92500</v>
      </c>
      <c r="I12" s="10"/>
      <c r="J12" s="40"/>
      <c r="K12" s="8"/>
      <c r="L12" s="10"/>
      <c r="M12" s="39"/>
      <c r="N12" s="39"/>
      <c r="O12" s="10"/>
      <c r="P12" s="10"/>
      <c r="Q12" s="10"/>
      <c r="R12" s="39"/>
    </row>
    <row r="13" spans="1:18" s="41" customFormat="1" ht="16.2" customHeight="1">
      <c r="A13" s="89"/>
      <c r="B13" s="91">
        <v>80104</v>
      </c>
      <c r="C13" s="144" t="s">
        <v>111</v>
      </c>
      <c r="D13" s="9"/>
      <c r="E13" s="9">
        <f t="shared" si="1"/>
        <v>-20000</v>
      </c>
      <c r="F13" s="9">
        <f>G13+K13</f>
        <v>-20000</v>
      </c>
      <c r="G13" s="9">
        <f>H13+I13</f>
        <v>-15000</v>
      </c>
      <c r="H13" s="10">
        <v>-15000</v>
      </c>
      <c r="I13" s="10"/>
      <c r="J13" s="40"/>
      <c r="K13" s="10">
        <v>-5000</v>
      </c>
      <c r="L13" s="10"/>
      <c r="M13" s="39"/>
      <c r="N13" s="39"/>
      <c r="O13" s="10"/>
      <c r="P13" s="10"/>
      <c r="Q13" s="10"/>
      <c r="R13" s="39"/>
    </row>
    <row r="14" spans="1:18" s="41" customFormat="1" ht="16.2" customHeight="1">
      <c r="A14" s="89"/>
      <c r="B14" s="91">
        <v>80106</v>
      </c>
      <c r="C14" s="144" t="s">
        <v>112</v>
      </c>
      <c r="D14" s="9"/>
      <c r="E14" s="9">
        <f t="shared" si="1"/>
        <v>-139181</v>
      </c>
      <c r="F14" s="9">
        <f>G14+K14</f>
        <v>-139181</v>
      </c>
      <c r="G14" s="9">
        <f>H14+I14</f>
        <v>-135181</v>
      </c>
      <c r="H14" s="10">
        <v>-135181</v>
      </c>
      <c r="I14" s="10"/>
      <c r="J14" s="40"/>
      <c r="K14" s="10">
        <v>-4000</v>
      </c>
      <c r="L14" s="10"/>
      <c r="M14" s="39"/>
      <c r="N14" s="39"/>
      <c r="O14" s="10"/>
      <c r="P14" s="10"/>
      <c r="Q14" s="10"/>
      <c r="R14" s="39"/>
    </row>
    <row r="15" spans="1:18" s="41" customFormat="1" ht="16.2" customHeight="1">
      <c r="A15" s="89"/>
      <c r="B15" s="91">
        <v>80110</v>
      </c>
      <c r="C15" s="144" t="s">
        <v>113</v>
      </c>
      <c r="D15" s="9"/>
      <c r="E15" s="9">
        <f t="shared" ref="E15" si="2">F15+P15</f>
        <v>-30000</v>
      </c>
      <c r="F15" s="9">
        <f>G15+K15</f>
        <v>-30000</v>
      </c>
      <c r="G15" s="9">
        <f>H15+I15</f>
        <v>-10000</v>
      </c>
      <c r="H15" s="10"/>
      <c r="I15" s="10">
        <v>-10000</v>
      </c>
      <c r="J15" s="40"/>
      <c r="K15" s="10">
        <v>-20000</v>
      </c>
      <c r="L15" s="10"/>
      <c r="M15" s="39"/>
      <c r="N15" s="39"/>
      <c r="O15" s="10"/>
      <c r="P15" s="10"/>
      <c r="Q15" s="10"/>
      <c r="R15" s="39"/>
    </row>
    <row r="16" spans="1:18" s="41" customFormat="1" ht="16.2" customHeight="1">
      <c r="A16" s="89">
        <v>758</v>
      </c>
      <c r="B16" s="88"/>
      <c r="C16" s="145" t="s">
        <v>107</v>
      </c>
      <c r="D16" s="7">
        <v>68800</v>
      </c>
      <c r="E16" s="7">
        <f t="shared" ref="E16:E17" si="3">F16+O16</f>
        <v>40</v>
      </c>
      <c r="F16" s="8">
        <f>F17</f>
        <v>40</v>
      </c>
      <c r="G16" s="7">
        <f>G17</f>
        <v>40</v>
      </c>
      <c r="H16" s="7"/>
      <c r="I16" s="7">
        <f>I17</f>
        <v>40</v>
      </c>
      <c r="J16" s="40"/>
      <c r="K16" s="7"/>
      <c r="L16" s="8"/>
      <c r="M16" s="39"/>
      <c r="N16" s="39"/>
      <c r="O16" s="8"/>
      <c r="P16" s="8"/>
      <c r="Q16" s="7"/>
      <c r="R16" s="39"/>
    </row>
    <row r="17" spans="1:18" s="41" customFormat="1" ht="16.2" customHeight="1">
      <c r="A17" s="89"/>
      <c r="B17" s="92">
        <v>75814</v>
      </c>
      <c r="C17" s="148" t="s">
        <v>125</v>
      </c>
      <c r="D17" s="9"/>
      <c r="E17" s="9">
        <f t="shared" si="3"/>
        <v>40</v>
      </c>
      <c r="F17" s="10">
        <f>G17</f>
        <v>40</v>
      </c>
      <c r="G17" s="9">
        <f>H17+I17</f>
        <v>40</v>
      </c>
      <c r="H17" s="10"/>
      <c r="I17" s="10">
        <v>40</v>
      </c>
      <c r="J17" s="40"/>
      <c r="K17" s="10"/>
      <c r="L17" s="10"/>
      <c r="M17" s="39"/>
      <c r="N17" s="39"/>
      <c r="O17" s="10"/>
      <c r="P17" s="107"/>
      <c r="Q17" s="10"/>
      <c r="R17" s="39"/>
    </row>
    <row r="18" spans="1:18" s="41" customFormat="1" ht="16.2" customHeight="1">
      <c r="A18" s="89">
        <v>854</v>
      </c>
      <c r="B18" s="88"/>
      <c r="C18" s="145" t="s">
        <v>114</v>
      </c>
      <c r="D18" s="7">
        <v>234779</v>
      </c>
      <c r="E18" s="7">
        <f t="shared" ref="E18:E19" si="4">F18+O18</f>
        <v>-25000</v>
      </c>
      <c r="F18" s="8">
        <f>F19</f>
        <v>-25000</v>
      </c>
      <c r="G18" s="7">
        <f>G19</f>
        <v>-25000</v>
      </c>
      <c r="H18" s="7">
        <f>H19</f>
        <v>-25000</v>
      </c>
      <c r="I18" s="7"/>
      <c r="J18" s="40"/>
      <c r="K18" s="7"/>
      <c r="L18" s="8"/>
      <c r="M18" s="39"/>
      <c r="N18" s="39"/>
      <c r="O18" s="8"/>
      <c r="P18" s="8"/>
      <c r="Q18" s="7"/>
      <c r="R18" s="39"/>
    </row>
    <row r="19" spans="1:18" s="41" customFormat="1" ht="16.2" customHeight="1">
      <c r="A19" s="89"/>
      <c r="B19" s="92">
        <v>85401</v>
      </c>
      <c r="C19" s="75" t="s">
        <v>116</v>
      </c>
      <c r="D19" s="9"/>
      <c r="E19" s="9">
        <f t="shared" si="4"/>
        <v>-25000</v>
      </c>
      <c r="F19" s="10">
        <f>G19</f>
        <v>-25000</v>
      </c>
      <c r="G19" s="9">
        <f>H19+I19</f>
        <v>-25000</v>
      </c>
      <c r="H19" s="10">
        <v>-25000</v>
      </c>
      <c r="I19" s="10"/>
      <c r="J19" s="40"/>
      <c r="K19" s="10"/>
      <c r="L19" s="10"/>
      <c r="M19" s="39"/>
      <c r="N19" s="39"/>
      <c r="O19" s="10"/>
      <c r="P19" s="107"/>
      <c r="Q19" s="10"/>
      <c r="R19" s="39"/>
    </row>
    <row r="20" spans="1:18" s="41" customFormat="1" ht="20.399999999999999">
      <c r="A20" s="89">
        <v>900</v>
      </c>
      <c r="B20" s="88"/>
      <c r="C20" s="108" t="s">
        <v>3</v>
      </c>
      <c r="D20" s="7">
        <v>1812796.23</v>
      </c>
      <c r="E20" s="7">
        <f t="shared" ref="E20:E21" si="5">F20+O20</f>
        <v>40460.69</v>
      </c>
      <c r="F20" s="8">
        <f>F21</f>
        <v>40460.69</v>
      </c>
      <c r="G20" s="7">
        <f>G21</f>
        <v>40460.69</v>
      </c>
      <c r="H20" s="7">
        <f>H21</f>
        <v>10500</v>
      </c>
      <c r="I20" s="7">
        <f>I21</f>
        <v>29960.69</v>
      </c>
      <c r="J20" s="40"/>
      <c r="K20" s="7"/>
      <c r="L20" s="8"/>
      <c r="M20" s="39"/>
      <c r="N20" s="39"/>
      <c r="O20" s="8"/>
      <c r="P20" s="8"/>
      <c r="Q20" s="7"/>
      <c r="R20" s="39"/>
    </row>
    <row r="21" spans="1:18" s="41" customFormat="1" ht="16.2" customHeight="1">
      <c r="A21" s="89"/>
      <c r="B21" s="92">
        <v>90095</v>
      </c>
      <c r="C21" s="75" t="s">
        <v>32</v>
      </c>
      <c r="D21" s="9"/>
      <c r="E21" s="9">
        <f t="shared" si="5"/>
        <v>40460.69</v>
      </c>
      <c r="F21" s="10">
        <f>G21</f>
        <v>40460.69</v>
      </c>
      <c r="G21" s="9">
        <f>H21+I21</f>
        <v>40460.69</v>
      </c>
      <c r="H21" s="10">
        <v>10500</v>
      </c>
      <c r="I21" s="10">
        <v>29960.69</v>
      </c>
      <c r="J21" s="40"/>
      <c r="K21" s="10"/>
      <c r="L21" s="10"/>
      <c r="M21" s="39"/>
      <c r="N21" s="39"/>
      <c r="O21" s="10"/>
      <c r="P21" s="107"/>
      <c r="Q21" s="10"/>
      <c r="R21" s="39"/>
    </row>
    <row r="22" spans="1:18" s="42" customFormat="1" ht="16.2" customHeight="1">
      <c r="A22" s="191" t="s">
        <v>25</v>
      </c>
      <c r="B22" s="192"/>
      <c r="C22" s="193"/>
      <c r="D22" s="12">
        <f>F22+O22</f>
        <v>27453280.309999999</v>
      </c>
      <c r="E22" s="7"/>
      <c r="F22" s="7">
        <f>G22+J22+K22+L22+N22</f>
        <v>23829100.309999999</v>
      </c>
      <c r="G22" s="45">
        <f>H22+I22</f>
        <v>15609533.309999999</v>
      </c>
      <c r="H22" s="8">
        <v>9390220</v>
      </c>
      <c r="I22" s="8">
        <v>6219313.3099999996</v>
      </c>
      <c r="J22" s="8">
        <v>495000</v>
      </c>
      <c r="K22" s="8">
        <v>7724567</v>
      </c>
      <c r="L22" s="8">
        <v>0</v>
      </c>
      <c r="M22" s="8">
        <v>0</v>
      </c>
      <c r="N22" s="8">
        <v>0</v>
      </c>
      <c r="O22" s="13">
        <v>3624180</v>
      </c>
      <c r="P22" s="13">
        <v>3624180</v>
      </c>
      <c r="Q22" s="13">
        <v>450000</v>
      </c>
      <c r="R22" s="8">
        <v>0</v>
      </c>
    </row>
    <row r="23" spans="1:18" s="43" customFormat="1" ht="16.2" customHeight="1">
      <c r="A23" s="191" t="s">
        <v>4</v>
      </c>
      <c r="B23" s="192"/>
      <c r="C23" s="193"/>
      <c r="D23" s="10"/>
      <c r="E23" s="14">
        <f>E9+E11+E16+E18+E20</f>
        <v>-804280.31</v>
      </c>
      <c r="F23" s="14">
        <f>F9+F11+F16+F18+F20</f>
        <v>-266180.31</v>
      </c>
      <c r="G23" s="14">
        <f>G9+G11+G16+G18+G20</f>
        <v>-237180.31</v>
      </c>
      <c r="H23" s="14">
        <f>H9+H11+H16+H18+H20</f>
        <v>-257181</v>
      </c>
      <c r="I23" s="14">
        <f>I9+I11+I16+I18+I20</f>
        <v>20000.689999999999</v>
      </c>
      <c r="J23" s="14"/>
      <c r="K23" s="14">
        <f>K9+K11+K16+K18+K20</f>
        <v>-29000</v>
      </c>
      <c r="L23" s="14"/>
      <c r="M23" s="14"/>
      <c r="N23" s="14"/>
      <c r="O23" s="14">
        <f>O9+O11+O21</f>
        <v>-538100</v>
      </c>
      <c r="P23" s="14">
        <f>P9+P11+P18+P20</f>
        <v>-538100</v>
      </c>
      <c r="Q23" s="14">
        <f>Q11+Q21</f>
        <v>0</v>
      </c>
      <c r="R23" s="14"/>
    </row>
    <row r="24" spans="1:18" s="44" customFormat="1" ht="16.2" customHeight="1">
      <c r="A24" s="194" t="s">
        <v>26</v>
      </c>
      <c r="B24" s="195"/>
      <c r="C24" s="196"/>
      <c r="D24" s="12">
        <f>D22+E23</f>
        <v>26649000</v>
      </c>
      <c r="E24" s="12" t="s">
        <v>5</v>
      </c>
      <c r="F24" s="7">
        <f>G24+J24+K24+L24+N24</f>
        <v>23562920</v>
      </c>
      <c r="G24" s="45">
        <f>H24+I24</f>
        <v>15372353</v>
      </c>
      <c r="H24" s="12">
        <f t="shared" ref="H24:R24" si="6">+H23+H22</f>
        <v>9133039</v>
      </c>
      <c r="I24" s="12">
        <f t="shared" si="6"/>
        <v>6239314</v>
      </c>
      <c r="J24" s="12">
        <f t="shared" si="6"/>
        <v>495000</v>
      </c>
      <c r="K24" s="12">
        <f t="shared" si="6"/>
        <v>7695567</v>
      </c>
      <c r="L24" s="12">
        <f t="shared" si="6"/>
        <v>0</v>
      </c>
      <c r="M24" s="12">
        <f t="shared" si="6"/>
        <v>0</v>
      </c>
      <c r="N24" s="12">
        <f t="shared" si="6"/>
        <v>0</v>
      </c>
      <c r="O24" s="12">
        <f t="shared" si="6"/>
        <v>3086080</v>
      </c>
      <c r="P24" s="12">
        <f t="shared" si="6"/>
        <v>3086080</v>
      </c>
      <c r="Q24" s="12">
        <f t="shared" si="6"/>
        <v>450000</v>
      </c>
      <c r="R24" s="12">
        <f t="shared" si="6"/>
        <v>0</v>
      </c>
    </row>
    <row r="25" spans="1:18" s="11" customFormat="1" ht="10.199999999999999">
      <c r="A25" s="15"/>
      <c r="B25" s="16"/>
      <c r="C25" s="17"/>
      <c r="D25" s="18"/>
      <c r="E25" s="18"/>
      <c r="F25" s="18"/>
      <c r="G25" s="18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</row>
    <row r="26" spans="1:18" s="11" customFormat="1" ht="12.75" customHeight="1">
      <c r="B26" s="20"/>
      <c r="C26" s="38"/>
      <c r="D26" s="19"/>
      <c r="E26" s="19"/>
      <c r="F26" s="19"/>
    </row>
    <row r="27" spans="1:18">
      <c r="O27" s="149" t="s">
        <v>123</v>
      </c>
      <c r="P27" s="149"/>
      <c r="Q27" s="149"/>
    </row>
    <row r="28" spans="1:18">
      <c r="O28" s="146"/>
      <c r="P28" s="147"/>
      <c r="Q28" s="147"/>
    </row>
    <row r="29" spans="1:18">
      <c r="O29" s="150" t="s">
        <v>124</v>
      </c>
      <c r="P29" s="150"/>
      <c r="Q29" s="150"/>
    </row>
  </sheetData>
  <mergeCells count="27">
    <mergeCell ref="A22:C22"/>
    <mergeCell ref="A23:C23"/>
    <mergeCell ref="N5:N7"/>
    <mergeCell ref="O27:Q27"/>
    <mergeCell ref="A24:C24"/>
    <mergeCell ref="J5:J7"/>
    <mergeCell ref="K5:K7"/>
    <mergeCell ref="L5:L7"/>
    <mergeCell ref="M5:M7"/>
    <mergeCell ref="G5:G7"/>
    <mergeCell ref="H5:I6"/>
    <mergeCell ref="O29:Q29"/>
    <mergeCell ref="A1:K1"/>
    <mergeCell ref="A2:A7"/>
    <mergeCell ref="B2:B7"/>
    <mergeCell ref="C2:C7"/>
    <mergeCell ref="D2:D7"/>
    <mergeCell ref="E2:E7"/>
    <mergeCell ref="F2:R2"/>
    <mergeCell ref="F3:F7"/>
    <mergeCell ref="G3:N4"/>
    <mergeCell ref="O3:O7"/>
    <mergeCell ref="P3:R3"/>
    <mergeCell ref="P4:P7"/>
    <mergeCell ref="Q4:Q5"/>
    <mergeCell ref="R4:R7"/>
    <mergeCell ref="Q6:Q7"/>
  </mergeCells>
  <pageMargins left="0.39370078740157483" right="0.15748031496062992" top="0.98425196850393704" bottom="0.55118110236220474" header="0.23622047244094491" footer="0.55118110236220474"/>
  <pageSetup paperSize="9" scale="75" orientation="landscape" r:id="rId1"/>
  <headerFooter alignWithMargins="0">
    <oddHeader xml:space="preserve">&amp;RTabela nr 2
 do Uchwały Rady Gminy Nr III/20/2018 
z dnia 28 grudnia 2018 r.
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G24" sqref="G24"/>
    </sheetView>
  </sheetViews>
  <sheetFormatPr defaultColWidth="9.109375" defaultRowHeight="13.2"/>
  <cols>
    <col min="1" max="1" width="4.6640625" style="69" customWidth="1"/>
    <col min="2" max="2" width="6" style="69" customWidth="1"/>
    <col min="3" max="3" width="7" style="69" customWidth="1"/>
    <col min="4" max="4" width="5.44140625" style="69" customWidth="1"/>
    <col min="5" max="5" width="45.5546875" style="69" customWidth="1"/>
    <col min="6" max="8" width="12.33203125" style="69" customWidth="1"/>
    <col min="9" max="9" width="14.6640625" style="69" customWidth="1"/>
    <col min="10" max="16384" width="9.109375" style="69"/>
  </cols>
  <sheetData>
    <row r="1" spans="1:10" s="46" customFormat="1" ht="17.399999999999999" customHeight="1">
      <c r="A1" s="197" t="s">
        <v>48</v>
      </c>
      <c r="B1" s="197"/>
      <c r="C1" s="197"/>
      <c r="D1" s="197"/>
      <c r="E1" s="197"/>
      <c r="F1" s="197"/>
      <c r="G1" s="197"/>
      <c r="H1" s="197"/>
      <c r="I1" s="197"/>
    </row>
    <row r="2" spans="1:10" s="46" customFormat="1" ht="17.399999999999999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spans="1:10" s="46" customFormat="1" ht="11.4" customHeight="1">
      <c r="A3" s="198"/>
      <c r="B3" s="199"/>
      <c r="C3" s="199"/>
      <c r="D3" s="199"/>
      <c r="E3" s="199"/>
      <c r="F3" s="199"/>
      <c r="G3" s="199"/>
    </row>
    <row r="4" spans="1:10" s="47" customFormat="1" ht="93.6" customHeight="1">
      <c r="A4" s="74" t="s">
        <v>27</v>
      </c>
      <c r="B4" s="74" t="s">
        <v>6</v>
      </c>
      <c r="C4" s="74" t="s">
        <v>37</v>
      </c>
      <c r="D4" s="74" t="s">
        <v>38</v>
      </c>
      <c r="E4" s="74" t="s">
        <v>49</v>
      </c>
      <c r="F4" s="74" t="s">
        <v>8</v>
      </c>
      <c r="G4" s="74" t="s">
        <v>64</v>
      </c>
      <c r="H4" s="99" t="s">
        <v>65</v>
      </c>
      <c r="I4" s="74" t="s">
        <v>39</v>
      </c>
    </row>
    <row r="5" spans="1:10" s="46" customFormat="1" ht="16.2" customHeight="1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0">
        <v>8</v>
      </c>
      <c r="I5" s="80">
        <v>9</v>
      </c>
    </row>
    <row r="6" spans="1:10" s="46" customFormat="1" ht="31.2" customHeight="1">
      <c r="A6" s="48">
        <v>1</v>
      </c>
      <c r="B6" s="49" t="s">
        <v>40</v>
      </c>
      <c r="C6" s="49" t="s">
        <v>28</v>
      </c>
      <c r="D6" s="49"/>
      <c r="E6" s="50" t="s">
        <v>41</v>
      </c>
      <c r="F6" s="51">
        <f>F7+F8</f>
        <v>120000</v>
      </c>
      <c r="G6" s="97"/>
      <c r="H6" s="97">
        <f>H7+H8</f>
        <v>120000</v>
      </c>
      <c r="I6" s="52" t="s">
        <v>50</v>
      </c>
    </row>
    <row r="7" spans="1:10" s="46" customFormat="1" ht="25.95" customHeight="1">
      <c r="A7" s="53">
        <v>2</v>
      </c>
      <c r="B7" s="53"/>
      <c r="C7" s="53"/>
      <c r="D7" s="53">
        <v>6050</v>
      </c>
      <c r="E7" s="54" t="s">
        <v>51</v>
      </c>
      <c r="F7" s="55">
        <v>80000</v>
      </c>
      <c r="G7" s="98"/>
      <c r="H7" s="55">
        <f>F7+G7</f>
        <v>80000</v>
      </c>
      <c r="I7" s="53" t="s">
        <v>42</v>
      </c>
    </row>
    <row r="8" spans="1:10" s="46" customFormat="1" ht="26.4">
      <c r="A8" s="53">
        <v>3</v>
      </c>
      <c r="B8" s="53"/>
      <c r="C8" s="53"/>
      <c r="D8" s="53">
        <v>6050</v>
      </c>
      <c r="E8" s="54" t="s">
        <v>63</v>
      </c>
      <c r="F8" s="55">
        <v>40000</v>
      </c>
      <c r="G8" s="98"/>
      <c r="H8" s="55">
        <f>F8+G8</f>
        <v>40000</v>
      </c>
      <c r="I8" s="53" t="s">
        <v>42</v>
      </c>
      <c r="J8" s="96"/>
    </row>
    <row r="9" spans="1:10" s="46" customFormat="1" ht="16.05" customHeight="1">
      <c r="A9" s="48">
        <v>4</v>
      </c>
      <c r="B9" s="48">
        <v>600</v>
      </c>
      <c r="C9" s="48"/>
      <c r="D9" s="48"/>
      <c r="E9" s="50" t="s">
        <v>24</v>
      </c>
      <c r="F9" s="51">
        <f>SUM(F10:F21)</f>
        <v>2353000</v>
      </c>
      <c r="G9" s="51">
        <f>SUM(G10:G21)</f>
        <v>-538100</v>
      </c>
      <c r="H9" s="51">
        <f>SUM(H10:H21)</f>
        <v>1814900</v>
      </c>
      <c r="I9" s="53" t="s">
        <v>42</v>
      </c>
      <c r="J9" s="58"/>
    </row>
    <row r="10" spans="1:10" ht="52.8">
      <c r="A10" s="53">
        <v>5</v>
      </c>
      <c r="B10" s="82"/>
      <c r="C10" s="81">
        <v>60013</v>
      </c>
      <c r="D10" s="83">
        <v>6300</v>
      </c>
      <c r="E10" s="84" t="s">
        <v>74</v>
      </c>
      <c r="F10" s="61">
        <v>0</v>
      </c>
      <c r="G10" s="64"/>
      <c r="H10" s="55">
        <f t="shared" ref="H10:H38" si="0">F10+G10</f>
        <v>0</v>
      </c>
      <c r="I10" s="59" t="s">
        <v>52</v>
      </c>
    </row>
    <row r="11" spans="1:10" ht="79.2">
      <c r="A11" s="53">
        <v>6</v>
      </c>
      <c r="B11" s="82"/>
      <c r="C11" s="81">
        <v>60013</v>
      </c>
      <c r="D11" s="83">
        <v>6300</v>
      </c>
      <c r="E11" s="100" t="s">
        <v>82</v>
      </c>
      <c r="F11" s="61">
        <v>500000</v>
      </c>
      <c r="G11" s="61"/>
      <c r="H11" s="55">
        <f t="shared" si="0"/>
        <v>500000</v>
      </c>
      <c r="I11" s="59" t="s">
        <v>42</v>
      </c>
    </row>
    <row r="12" spans="1:10" ht="52.8">
      <c r="A12" s="53">
        <v>7</v>
      </c>
      <c r="B12" s="82"/>
      <c r="C12" s="81">
        <v>60014</v>
      </c>
      <c r="D12" s="83">
        <v>6060</v>
      </c>
      <c r="E12" s="84" t="s">
        <v>68</v>
      </c>
      <c r="F12" s="61">
        <v>70000</v>
      </c>
      <c r="G12" s="64"/>
      <c r="H12" s="55">
        <f t="shared" ref="H12" si="1">F12+G12</f>
        <v>70000</v>
      </c>
      <c r="I12" s="59" t="s">
        <v>42</v>
      </c>
    </row>
    <row r="13" spans="1:10" ht="39.6">
      <c r="A13" s="53">
        <v>8</v>
      </c>
      <c r="B13" s="82"/>
      <c r="C13" s="81">
        <v>60014</v>
      </c>
      <c r="D13" s="83">
        <v>6300</v>
      </c>
      <c r="E13" s="84" t="s">
        <v>69</v>
      </c>
      <c r="F13" s="61">
        <v>200000</v>
      </c>
      <c r="G13" s="64"/>
      <c r="H13" s="55">
        <f t="shared" si="0"/>
        <v>200000</v>
      </c>
      <c r="I13" s="59" t="s">
        <v>42</v>
      </c>
    </row>
    <row r="14" spans="1:10" ht="52.8">
      <c r="A14" s="53">
        <v>9</v>
      </c>
      <c r="B14" s="82"/>
      <c r="C14" s="81">
        <v>60014</v>
      </c>
      <c r="D14" s="83">
        <v>6300</v>
      </c>
      <c r="E14" s="84" t="s">
        <v>67</v>
      </c>
      <c r="F14" s="61">
        <v>200000</v>
      </c>
      <c r="G14" s="64"/>
      <c r="H14" s="55">
        <f t="shared" si="0"/>
        <v>200000</v>
      </c>
      <c r="I14" s="59" t="s">
        <v>42</v>
      </c>
    </row>
    <row r="15" spans="1:10" s="62" customFormat="1" ht="25.05" customHeight="1">
      <c r="A15" s="53">
        <v>10</v>
      </c>
      <c r="B15" s="63"/>
      <c r="C15" s="66">
        <v>60016</v>
      </c>
      <c r="D15" s="63">
        <v>6050</v>
      </c>
      <c r="E15" s="105" t="s">
        <v>56</v>
      </c>
      <c r="F15" s="61">
        <v>0</v>
      </c>
      <c r="G15" s="64"/>
      <c r="H15" s="55">
        <f t="shared" ref="H15:H16" si="2">F15+G15</f>
        <v>0</v>
      </c>
      <c r="I15" s="59" t="s">
        <v>42</v>
      </c>
    </row>
    <row r="16" spans="1:10" ht="15.6" customHeight="1">
      <c r="A16" s="53">
        <v>11</v>
      </c>
      <c r="B16" s="82"/>
      <c r="C16" s="81">
        <v>60016</v>
      </c>
      <c r="D16" s="83">
        <v>6050</v>
      </c>
      <c r="E16" s="84" t="s">
        <v>66</v>
      </c>
      <c r="F16" s="61">
        <v>200000</v>
      </c>
      <c r="G16" s="61">
        <v>-200000</v>
      </c>
      <c r="H16" s="55">
        <f t="shared" si="2"/>
        <v>0</v>
      </c>
      <c r="I16" s="59" t="s">
        <v>42</v>
      </c>
    </row>
    <row r="17" spans="1:16" s="62" customFormat="1" ht="25.05" customHeight="1">
      <c r="A17" s="53">
        <v>12</v>
      </c>
      <c r="B17" s="63"/>
      <c r="C17" s="66">
        <v>60016</v>
      </c>
      <c r="D17" s="63">
        <v>6050</v>
      </c>
      <c r="E17" s="56" t="s">
        <v>54</v>
      </c>
      <c r="F17" s="61">
        <v>400000</v>
      </c>
      <c r="G17" s="61">
        <v>-99613</v>
      </c>
      <c r="H17" s="55">
        <f t="shared" si="0"/>
        <v>300387</v>
      </c>
      <c r="I17" s="59" t="s">
        <v>42</v>
      </c>
    </row>
    <row r="18" spans="1:16" s="62" customFormat="1" ht="15.6" customHeight="1">
      <c r="A18" s="53">
        <v>13</v>
      </c>
      <c r="B18" s="63"/>
      <c r="C18" s="66">
        <v>60016</v>
      </c>
      <c r="D18" s="63">
        <v>6050</v>
      </c>
      <c r="E18" s="56" t="s">
        <v>57</v>
      </c>
      <c r="F18" s="61">
        <v>250000</v>
      </c>
      <c r="G18" s="61">
        <v>-41130</v>
      </c>
      <c r="H18" s="55">
        <f t="shared" ref="H18:H19" si="3">F18+G18</f>
        <v>208870</v>
      </c>
      <c r="I18" s="59" t="s">
        <v>42</v>
      </c>
    </row>
    <row r="19" spans="1:16" s="62" customFormat="1" ht="26.4">
      <c r="A19" s="53">
        <v>14</v>
      </c>
      <c r="B19" s="63"/>
      <c r="C19" s="66">
        <v>60016</v>
      </c>
      <c r="D19" s="63">
        <v>6050</v>
      </c>
      <c r="E19" s="56" t="s">
        <v>76</v>
      </c>
      <c r="F19" s="61">
        <v>193000</v>
      </c>
      <c r="G19" s="61">
        <v>-193000</v>
      </c>
      <c r="H19" s="55">
        <f t="shared" si="3"/>
        <v>0</v>
      </c>
      <c r="I19" s="59" t="s">
        <v>42</v>
      </c>
    </row>
    <row r="20" spans="1:16" s="62" customFormat="1" ht="25.05" customHeight="1">
      <c r="A20" s="53">
        <v>15</v>
      </c>
      <c r="B20" s="63"/>
      <c r="C20" s="66">
        <v>60016</v>
      </c>
      <c r="D20" s="63">
        <v>6050</v>
      </c>
      <c r="E20" s="56" t="s">
        <v>53</v>
      </c>
      <c r="F20" s="61">
        <v>0</v>
      </c>
      <c r="G20" s="64"/>
      <c r="H20" s="55">
        <f t="shared" ref="H20" si="4">F20+G20</f>
        <v>0</v>
      </c>
      <c r="I20" s="59" t="s">
        <v>42</v>
      </c>
    </row>
    <row r="21" spans="1:16" s="62" customFormat="1" ht="26.4">
      <c r="A21" s="53">
        <v>16</v>
      </c>
      <c r="B21" s="63"/>
      <c r="C21" s="66">
        <v>60016</v>
      </c>
      <c r="D21" s="63">
        <v>6050</v>
      </c>
      <c r="E21" s="56" t="s">
        <v>55</v>
      </c>
      <c r="F21" s="61">
        <v>340000</v>
      </c>
      <c r="G21" s="64">
        <v>-4357</v>
      </c>
      <c r="H21" s="55">
        <f t="shared" si="0"/>
        <v>335643</v>
      </c>
      <c r="I21" s="59" t="s">
        <v>42</v>
      </c>
    </row>
    <row r="22" spans="1:16" s="46" customFormat="1" ht="16.8" customHeight="1">
      <c r="A22" s="48">
        <v>17</v>
      </c>
      <c r="B22" s="48">
        <v>750</v>
      </c>
      <c r="C22" s="48"/>
      <c r="D22" s="48"/>
      <c r="E22" s="68" t="s">
        <v>43</v>
      </c>
      <c r="F22" s="51">
        <f>F23</f>
        <v>23200</v>
      </c>
      <c r="G22" s="51"/>
      <c r="H22" s="51">
        <f>H23</f>
        <v>23200</v>
      </c>
      <c r="I22" s="53" t="s">
        <v>42</v>
      </c>
      <c r="J22" s="58"/>
      <c r="K22" s="58"/>
      <c r="L22" s="58"/>
      <c r="M22" s="58"/>
      <c r="N22" s="58"/>
      <c r="O22" s="58"/>
    </row>
    <row r="23" spans="1:16" s="67" customFormat="1" ht="25.8" customHeight="1">
      <c r="A23" s="53">
        <v>18</v>
      </c>
      <c r="B23" s="59"/>
      <c r="C23" s="59">
        <v>75022</v>
      </c>
      <c r="D23" s="59">
        <v>6050</v>
      </c>
      <c r="E23" s="56" t="s">
        <v>83</v>
      </c>
      <c r="F23" s="61">
        <v>23200</v>
      </c>
      <c r="G23" s="61"/>
      <c r="H23" s="55">
        <f t="shared" ref="H23" si="5">F23+G23</f>
        <v>23200</v>
      </c>
      <c r="I23" s="53" t="s">
        <v>42</v>
      </c>
      <c r="J23" s="85"/>
      <c r="K23" s="65"/>
      <c r="L23" s="86"/>
      <c r="M23" s="65"/>
      <c r="N23" s="87"/>
      <c r="O23" s="62"/>
      <c r="P23" s="62"/>
    </row>
    <row r="24" spans="1:16" s="46" customFormat="1" ht="26.4">
      <c r="A24" s="48">
        <v>19</v>
      </c>
      <c r="B24" s="48">
        <v>754</v>
      </c>
      <c r="C24" s="48"/>
      <c r="D24" s="48"/>
      <c r="E24" s="68" t="s">
        <v>44</v>
      </c>
      <c r="F24" s="51">
        <f>F25+F26</f>
        <v>11300</v>
      </c>
      <c r="G24" s="51"/>
      <c r="H24" s="51">
        <f>H25+H26</f>
        <v>11300</v>
      </c>
      <c r="I24" s="53" t="s">
        <v>42</v>
      </c>
      <c r="J24" s="58"/>
      <c r="K24" s="58"/>
      <c r="L24" s="58"/>
      <c r="M24" s="58"/>
      <c r="N24" s="58"/>
      <c r="O24" s="58"/>
    </row>
    <row r="25" spans="1:16" s="67" customFormat="1" ht="25.8" customHeight="1">
      <c r="A25" s="53">
        <v>20</v>
      </c>
      <c r="B25" s="59"/>
      <c r="C25" s="59">
        <v>75412</v>
      </c>
      <c r="D25" s="59">
        <v>6050</v>
      </c>
      <c r="E25" s="56" t="s">
        <v>81</v>
      </c>
      <c r="F25" s="61">
        <v>11300</v>
      </c>
      <c r="G25" s="61"/>
      <c r="H25" s="55">
        <f t="shared" si="0"/>
        <v>11300</v>
      </c>
      <c r="I25" s="53" t="s">
        <v>42</v>
      </c>
      <c r="J25" s="85"/>
      <c r="K25" s="65"/>
      <c r="L25" s="86"/>
      <c r="M25" s="65"/>
      <c r="N25" s="87"/>
      <c r="O25" s="62"/>
      <c r="P25" s="62"/>
    </row>
    <row r="26" spans="1:16" s="67" customFormat="1" ht="25.8" customHeight="1">
      <c r="A26" s="53">
        <v>21</v>
      </c>
      <c r="B26" s="59"/>
      <c r="C26" s="59">
        <v>75412</v>
      </c>
      <c r="D26" s="59">
        <v>6060</v>
      </c>
      <c r="E26" s="56" t="s">
        <v>58</v>
      </c>
      <c r="F26" s="61">
        <v>0</v>
      </c>
      <c r="G26" s="61"/>
      <c r="H26" s="55">
        <f t="shared" si="0"/>
        <v>0</v>
      </c>
      <c r="I26" s="53" t="s">
        <v>42</v>
      </c>
      <c r="J26" s="85"/>
      <c r="K26" s="65"/>
      <c r="L26" s="86"/>
      <c r="M26" s="65"/>
      <c r="N26" s="87"/>
      <c r="O26" s="62"/>
      <c r="P26" s="62"/>
    </row>
    <row r="27" spans="1:16" s="46" customFormat="1" ht="15.6" customHeight="1">
      <c r="A27" s="48">
        <v>22</v>
      </c>
      <c r="B27" s="48">
        <v>801</v>
      </c>
      <c r="C27" s="48"/>
      <c r="D27" s="48"/>
      <c r="E27" s="50" t="s">
        <v>45</v>
      </c>
      <c r="F27" s="51">
        <f>SUM(F28:F32)</f>
        <v>925000</v>
      </c>
      <c r="G27" s="51"/>
      <c r="H27" s="51">
        <f>SUM(H28:H32)</f>
        <v>925000</v>
      </c>
      <c r="I27" s="53" t="s">
        <v>42</v>
      </c>
      <c r="J27" s="58"/>
      <c r="K27" s="58"/>
      <c r="L27" s="58"/>
      <c r="M27" s="58"/>
      <c r="N27" s="58"/>
      <c r="O27" s="58"/>
    </row>
    <row r="28" spans="1:16" s="67" customFormat="1" ht="15.6" customHeight="1">
      <c r="A28" s="53">
        <v>23</v>
      </c>
      <c r="B28" s="59"/>
      <c r="C28" s="59">
        <v>80101</v>
      </c>
      <c r="D28" s="59">
        <v>6050</v>
      </c>
      <c r="E28" s="56" t="s">
        <v>59</v>
      </c>
      <c r="F28" s="61">
        <v>0</v>
      </c>
      <c r="G28" s="95"/>
      <c r="H28" s="55">
        <f t="shared" ref="H28:H29" si="6">F28+G28</f>
        <v>0</v>
      </c>
      <c r="I28" s="53" t="s">
        <v>42</v>
      </c>
      <c r="J28" s="85"/>
      <c r="K28" s="65"/>
      <c r="L28" s="86"/>
      <c r="M28" s="65"/>
      <c r="N28" s="87"/>
      <c r="O28" s="62"/>
      <c r="P28" s="62"/>
    </row>
    <row r="29" spans="1:16" s="67" customFormat="1" ht="15.6" customHeight="1">
      <c r="A29" s="203">
        <v>24</v>
      </c>
      <c r="B29" s="205"/>
      <c r="C29" s="205">
        <v>80101</v>
      </c>
      <c r="D29" s="59">
        <v>6057</v>
      </c>
      <c r="E29" s="207" t="s">
        <v>59</v>
      </c>
      <c r="F29" s="95">
        <v>229039</v>
      </c>
      <c r="G29" s="95"/>
      <c r="H29" s="55">
        <f t="shared" si="6"/>
        <v>229039</v>
      </c>
      <c r="I29" s="53" t="s">
        <v>42</v>
      </c>
      <c r="J29" s="85"/>
      <c r="K29" s="65"/>
      <c r="L29" s="86"/>
      <c r="M29" s="65"/>
      <c r="N29" s="87"/>
      <c r="O29" s="62"/>
      <c r="P29" s="62"/>
    </row>
    <row r="30" spans="1:16" s="67" customFormat="1" ht="15.6" customHeight="1">
      <c r="A30" s="204"/>
      <c r="B30" s="206"/>
      <c r="C30" s="206"/>
      <c r="D30" s="59">
        <v>6059</v>
      </c>
      <c r="E30" s="208"/>
      <c r="F30" s="95">
        <v>220961</v>
      </c>
      <c r="G30" s="95"/>
      <c r="H30" s="55">
        <f t="shared" ref="H30" si="7">F30+G30</f>
        <v>220961</v>
      </c>
      <c r="I30" s="53" t="s">
        <v>42</v>
      </c>
      <c r="J30" s="85"/>
      <c r="K30" s="65"/>
      <c r="L30" s="86"/>
      <c r="M30" s="65"/>
      <c r="N30" s="87"/>
      <c r="O30" s="62"/>
      <c r="P30" s="62"/>
    </row>
    <row r="31" spans="1:16" s="67" customFormat="1" ht="15.6" customHeight="1">
      <c r="A31" s="53">
        <v>25</v>
      </c>
      <c r="B31" s="59"/>
      <c r="C31" s="59">
        <v>80101</v>
      </c>
      <c r="D31" s="59">
        <v>6050</v>
      </c>
      <c r="E31" s="56" t="s">
        <v>60</v>
      </c>
      <c r="F31" s="61">
        <v>450000</v>
      </c>
      <c r="G31" s="95"/>
      <c r="H31" s="55">
        <f t="shared" si="0"/>
        <v>450000</v>
      </c>
      <c r="I31" s="53" t="s">
        <v>42</v>
      </c>
      <c r="J31" s="85"/>
      <c r="K31" s="65"/>
      <c r="L31" s="86"/>
      <c r="M31" s="65"/>
      <c r="N31" s="87"/>
      <c r="O31" s="62"/>
      <c r="P31" s="62"/>
    </row>
    <row r="32" spans="1:16" s="67" customFormat="1" ht="25.05" customHeight="1">
      <c r="A32" s="53">
        <v>26</v>
      </c>
      <c r="B32" s="59"/>
      <c r="C32" s="59">
        <v>80101</v>
      </c>
      <c r="D32" s="59">
        <v>6050</v>
      </c>
      <c r="E32" s="56" t="s">
        <v>61</v>
      </c>
      <c r="F32" s="61">
        <v>25000</v>
      </c>
      <c r="G32" s="95"/>
      <c r="H32" s="55">
        <f t="shared" si="0"/>
        <v>25000</v>
      </c>
      <c r="I32" s="53" t="s">
        <v>42</v>
      </c>
      <c r="J32" s="85"/>
      <c r="K32" s="65"/>
      <c r="L32" s="86"/>
      <c r="M32" s="65"/>
      <c r="N32" s="87"/>
      <c r="O32" s="62"/>
      <c r="P32" s="62"/>
    </row>
    <row r="33" spans="1:10" s="46" customFormat="1" ht="16.05" customHeight="1">
      <c r="A33" s="48">
        <v>27</v>
      </c>
      <c r="B33" s="48">
        <v>900</v>
      </c>
      <c r="C33" s="48">
        <v>90095</v>
      </c>
      <c r="D33" s="48"/>
      <c r="E33" s="50" t="s">
        <v>3</v>
      </c>
      <c r="F33" s="51">
        <f>SUM(F34:F38)</f>
        <v>156680</v>
      </c>
      <c r="G33" s="51"/>
      <c r="H33" s="51">
        <f>SUM(H34:H38)</f>
        <v>156680</v>
      </c>
      <c r="I33" s="53" t="s">
        <v>42</v>
      </c>
      <c r="J33" s="58"/>
    </row>
    <row r="34" spans="1:10" s="62" customFormat="1" ht="26.4">
      <c r="A34" s="53">
        <v>28</v>
      </c>
      <c r="B34" s="63"/>
      <c r="C34" s="66"/>
      <c r="D34" s="63">
        <v>6050</v>
      </c>
      <c r="E34" s="56" t="s">
        <v>78</v>
      </c>
      <c r="F34" s="61">
        <v>109000</v>
      </c>
      <c r="G34" s="61"/>
      <c r="H34" s="55">
        <f t="shared" ref="H34" si="8">F34+G34</f>
        <v>109000</v>
      </c>
      <c r="I34" s="59" t="s">
        <v>42</v>
      </c>
    </row>
    <row r="35" spans="1:10" s="62" customFormat="1" ht="39.6">
      <c r="A35" s="53">
        <v>29</v>
      </c>
      <c r="B35" s="59"/>
      <c r="C35" s="59"/>
      <c r="D35" s="60">
        <v>6060</v>
      </c>
      <c r="E35" s="56" t="s">
        <v>73</v>
      </c>
      <c r="F35" s="61">
        <v>23092</v>
      </c>
      <c r="G35" s="61"/>
      <c r="H35" s="55">
        <f t="shared" si="0"/>
        <v>23092</v>
      </c>
      <c r="I35" s="59" t="s">
        <v>42</v>
      </c>
    </row>
    <row r="36" spans="1:10" s="62" customFormat="1" ht="39.6">
      <c r="A36" s="53">
        <v>30</v>
      </c>
      <c r="B36" s="59"/>
      <c r="C36" s="59"/>
      <c r="D36" s="60">
        <v>6060</v>
      </c>
      <c r="E36" s="56" t="s">
        <v>72</v>
      </c>
      <c r="F36" s="61">
        <v>10800</v>
      </c>
      <c r="G36" s="61"/>
      <c r="H36" s="55">
        <f t="shared" si="0"/>
        <v>10800</v>
      </c>
      <c r="I36" s="59" t="s">
        <v>42</v>
      </c>
    </row>
    <row r="37" spans="1:10" s="62" customFormat="1" ht="39.6">
      <c r="A37" s="53">
        <v>31</v>
      </c>
      <c r="B37" s="59"/>
      <c r="C37" s="59"/>
      <c r="D37" s="60">
        <v>6060</v>
      </c>
      <c r="E37" s="56" t="s">
        <v>71</v>
      </c>
      <c r="F37" s="61">
        <v>0</v>
      </c>
      <c r="G37" s="61"/>
      <c r="H37" s="55">
        <f t="shared" si="0"/>
        <v>0</v>
      </c>
      <c r="I37" s="59" t="s">
        <v>42</v>
      </c>
    </row>
    <row r="38" spans="1:10" s="62" customFormat="1" ht="39.6">
      <c r="A38" s="53">
        <v>32</v>
      </c>
      <c r="B38" s="59"/>
      <c r="C38" s="59"/>
      <c r="D38" s="60">
        <v>6060</v>
      </c>
      <c r="E38" s="56" t="s">
        <v>70</v>
      </c>
      <c r="F38" s="61">
        <v>13788</v>
      </c>
      <c r="G38" s="61"/>
      <c r="H38" s="55">
        <f t="shared" si="0"/>
        <v>13788</v>
      </c>
      <c r="I38" s="59" t="s">
        <v>42</v>
      </c>
    </row>
    <row r="39" spans="1:10" s="46" customFormat="1" ht="16.05" customHeight="1">
      <c r="A39" s="48">
        <v>33</v>
      </c>
      <c r="B39" s="48">
        <v>926</v>
      </c>
      <c r="C39" s="48">
        <v>92695</v>
      </c>
      <c r="D39" s="48"/>
      <c r="E39" s="50" t="s">
        <v>75</v>
      </c>
      <c r="F39" s="51">
        <f>F40</f>
        <v>35000</v>
      </c>
      <c r="G39" s="51"/>
      <c r="H39" s="51">
        <f>H40</f>
        <v>35000</v>
      </c>
      <c r="I39" s="53" t="s">
        <v>42</v>
      </c>
      <c r="J39" s="58"/>
    </row>
    <row r="40" spans="1:10" s="62" customFormat="1" ht="39.6">
      <c r="A40" s="53">
        <v>34</v>
      </c>
      <c r="B40" s="59"/>
      <c r="C40" s="59"/>
      <c r="D40" s="60">
        <v>6060</v>
      </c>
      <c r="E40" s="56" t="s">
        <v>77</v>
      </c>
      <c r="F40" s="61">
        <v>35000</v>
      </c>
      <c r="G40" s="61"/>
      <c r="H40" s="55">
        <f t="shared" ref="H40" si="9">F40+G40</f>
        <v>35000</v>
      </c>
      <c r="I40" s="59" t="s">
        <v>42</v>
      </c>
    </row>
    <row r="41" spans="1:10" s="57" customFormat="1" ht="22.8" customHeight="1">
      <c r="A41" s="200" t="s">
        <v>46</v>
      </c>
      <c r="B41" s="201"/>
      <c r="C41" s="201"/>
      <c r="D41" s="201"/>
      <c r="E41" s="202"/>
      <c r="F41" s="51">
        <f>F6+F9+F22+F24+F27+F33+F39</f>
        <v>3624180</v>
      </c>
      <c r="G41" s="51">
        <f>G6+G9+G22+G24+G27+G33+G39</f>
        <v>-538100</v>
      </c>
      <c r="H41" s="51">
        <f>H6+H9+H22+H24+H27+H33+H39</f>
        <v>3086080</v>
      </c>
      <c r="I41" s="48" t="s">
        <v>29</v>
      </c>
    </row>
    <row r="42" spans="1:10" s="57" customFormat="1" ht="17.399999999999999" customHeight="1">
      <c r="A42" s="72"/>
      <c r="B42" s="72"/>
      <c r="C42" s="72"/>
      <c r="D42" s="72"/>
      <c r="E42" s="72"/>
      <c r="F42" s="73"/>
      <c r="G42" s="73"/>
      <c r="I42" s="73"/>
    </row>
    <row r="44" spans="1:10">
      <c r="G44" s="149" t="s">
        <v>123</v>
      </c>
      <c r="H44" s="149"/>
      <c r="I44" s="149"/>
    </row>
    <row r="45" spans="1:10">
      <c r="G45" s="146"/>
      <c r="H45" s="147"/>
      <c r="I45" s="147"/>
    </row>
    <row r="46" spans="1:10">
      <c r="G46" s="150" t="s">
        <v>124</v>
      </c>
      <c r="H46" s="150"/>
      <c r="I46" s="150"/>
    </row>
  </sheetData>
  <mergeCells count="9">
    <mergeCell ref="G44:I44"/>
    <mergeCell ref="G46:I46"/>
    <mergeCell ref="A1:I1"/>
    <mergeCell ref="A3:G3"/>
    <mergeCell ref="A41:E41"/>
    <mergeCell ref="A29:A30"/>
    <mergeCell ref="B29:B30"/>
    <mergeCell ref="C29:C30"/>
    <mergeCell ref="E29:E30"/>
  </mergeCells>
  <printOptions horizontalCentered="1"/>
  <pageMargins left="0.51181102362204722" right="0.39370078740157483" top="1.4566929133858268" bottom="0.59055118110236227" header="0.51181102362204722" footer="0.51181102362204722"/>
  <pageSetup paperSize="9" scale="75" orientation="portrait" r:id="rId1"/>
  <headerFooter alignWithMargins="0">
    <oddHeader xml:space="preserve">&amp;R&amp;9Tabela nr 2a 
do Uchwały Rady Gminy Nr III/20/2018
    z dnia 28 grudnia 2018 r.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D12" sqref="D12"/>
    </sheetView>
  </sheetViews>
  <sheetFormatPr defaultColWidth="9.109375" defaultRowHeight="13.2"/>
  <cols>
    <col min="1" max="1" width="4.6640625" style="124" bestFit="1" customWidth="1"/>
    <col min="2" max="2" width="40.109375" style="124" bestFit="1" customWidth="1"/>
    <col min="3" max="3" width="14" style="124" customWidth="1"/>
    <col min="4" max="4" width="20.5546875" style="124" customWidth="1"/>
    <col min="5" max="7" width="11.109375" style="124" bestFit="1" customWidth="1"/>
    <col min="8" max="16384" width="9.109375" style="124"/>
  </cols>
  <sheetData>
    <row r="1" spans="1:7">
      <c r="B1" s="141"/>
    </row>
    <row r="2" spans="1:7" ht="15" customHeight="1">
      <c r="A2" s="210" t="s">
        <v>97</v>
      </c>
      <c r="B2" s="210"/>
      <c r="C2" s="210"/>
      <c r="D2" s="210"/>
    </row>
    <row r="3" spans="1:7" ht="6.75" customHeight="1">
      <c r="A3" s="140"/>
    </row>
    <row r="4" spans="1:7">
      <c r="D4" s="139"/>
    </row>
    <row r="5" spans="1:7" ht="15" customHeight="1">
      <c r="A5" s="211" t="s">
        <v>27</v>
      </c>
      <c r="B5" s="211" t="s">
        <v>96</v>
      </c>
      <c r="C5" s="212" t="s">
        <v>95</v>
      </c>
      <c r="D5" s="213" t="s">
        <v>94</v>
      </c>
    </row>
    <row r="6" spans="1:7" ht="15" customHeight="1">
      <c r="A6" s="211"/>
      <c r="B6" s="211"/>
      <c r="C6" s="211"/>
      <c r="D6" s="214"/>
    </row>
    <row r="7" spans="1:7" ht="15.75" customHeight="1">
      <c r="A7" s="211"/>
      <c r="B7" s="211"/>
      <c r="C7" s="211"/>
      <c r="D7" s="215"/>
    </row>
    <row r="8" spans="1:7" s="137" customFormat="1" ht="6.75" customHeight="1">
      <c r="A8" s="138">
        <v>1</v>
      </c>
      <c r="B8" s="138">
        <v>2</v>
      </c>
      <c r="C8" s="138">
        <v>3</v>
      </c>
      <c r="D8" s="138" t="s">
        <v>93</v>
      </c>
    </row>
    <row r="9" spans="1:7" ht="18.899999999999999" customHeight="1">
      <c r="A9" s="134" t="s">
        <v>86</v>
      </c>
      <c r="B9" s="135" t="s">
        <v>92</v>
      </c>
      <c r="C9" s="134"/>
      <c r="D9" s="136">
        <v>25416000</v>
      </c>
    </row>
    <row r="10" spans="1:7" ht="18.899999999999999" customHeight="1">
      <c r="A10" s="134" t="s">
        <v>91</v>
      </c>
      <c r="B10" s="135" t="s">
        <v>90</v>
      </c>
      <c r="C10" s="134"/>
      <c r="D10" s="136">
        <v>26649000</v>
      </c>
    </row>
    <row r="11" spans="1:7" ht="18.899999999999999" customHeight="1">
      <c r="A11" s="134" t="s">
        <v>89</v>
      </c>
      <c r="B11" s="135" t="s">
        <v>88</v>
      </c>
      <c r="C11" s="134"/>
      <c r="D11" s="133">
        <f>D9-D10</f>
        <v>-1233000</v>
      </c>
      <c r="G11" s="132"/>
    </row>
    <row r="12" spans="1:7" ht="18.899999999999999" customHeight="1">
      <c r="A12" s="209" t="s">
        <v>87</v>
      </c>
      <c r="B12" s="209"/>
      <c r="C12" s="130"/>
      <c r="D12" s="129">
        <f>SUM(D13)</f>
        <v>1233000</v>
      </c>
    </row>
    <row r="13" spans="1:7" ht="18.899999999999999" customHeight="1">
      <c r="A13" s="130" t="s">
        <v>86</v>
      </c>
      <c r="B13" s="131" t="s">
        <v>85</v>
      </c>
      <c r="C13" s="130" t="s">
        <v>84</v>
      </c>
      <c r="D13" s="129">
        <v>1233000</v>
      </c>
      <c r="E13" s="128"/>
    </row>
    <row r="14" spans="1:7">
      <c r="A14" s="127"/>
      <c r="B14" s="126"/>
      <c r="C14" s="126"/>
      <c r="D14" s="126"/>
      <c r="E14" s="125"/>
      <c r="F14" s="125"/>
    </row>
    <row r="17" spans="3:5">
      <c r="C17" s="149" t="s">
        <v>123</v>
      </c>
      <c r="D17" s="149"/>
      <c r="E17" s="149"/>
    </row>
    <row r="18" spans="3:5">
      <c r="C18" s="146"/>
      <c r="D18" s="147"/>
      <c r="E18" s="147"/>
    </row>
    <row r="19" spans="3:5">
      <c r="C19" s="150" t="s">
        <v>124</v>
      </c>
      <c r="D19" s="150"/>
      <c r="E19" s="150"/>
    </row>
  </sheetData>
  <mergeCells count="8">
    <mergeCell ref="C17:E17"/>
    <mergeCell ref="C19:E19"/>
    <mergeCell ref="A12:B12"/>
    <mergeCell ref="A2:D2"/>
    <mergeCell ref="A5:A7"/>
    <mergeCell ref="B5:B7"/>
    <mergeCell ref="C5:C7"/>
    <mergeCell ref="D5:D7"/>
  </mergeCells>
  <printOptions horizontalCentered="1"/>
  <pageMargins left="0.39370078740157483" right="0.39370078740157483" top="1.6141732283464567" bottom="0.59055118110236227" header="0.51181102362204722" footer="0.51181102362204722"/>
  <pageSetup paperSize="9" orientation="portrait" r:id="rId1"/>
  <headerFooter alignWithMargins="0">
    <oddHeader>&amp;RTabela nr 3 
do Uchwały Rady Gminy Nr III/20/2018 
z dnia 28 grudnia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T1 </vt:lpstr>
      <vt:lpstr>T2</vt:lpstr>
      <vt:lpstr>T2a</vt:lpstr>
      <vt:lpstr>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Celińska</dc:creator>
  <cp:lastModifiedBy>Barbara Celińska</cp:lastModifiedBy>
  <cp:lastPrinted>2019-01-04T06:23:23Z</cp:lastPrinted>
  <dcterms:created xsi:type="dcterms:W3CDTF">2014-05-23T10:19:05Z</dcterms:created>
  <dcterms:modified xsi:type="dcterms:W3CDTF">2019-01-21T08:18:01Z</dcterms:modified>
</cp:coreProperties>
</file>